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5525" windowHeight="7755" tabRatio="992" firstSheet="7" activeTab="9"/>
  </bookViews>
  <sheets>
    <sheet name="62." sheetId="8" r:id="rId1"/>
    <sheet name="63" sheetId="11" r:id="rId2"/>
    <sheet name="64." sheetId="4" r:id="rId3"/>
    <sheet name="65." sheetId="1" r:id="rId4"/>
    <sheet name="66." sheetId="17" r:id="rId5"/>
    <sheet name="67." sheetId="18" r:id="rId6"/>
    <sheet name="68." sheetId="20" r:id="rId7"/>
    <sheet name="69." sheetId="6" r:id="rId8"/>
    <sheet name="70." sheetId="24" r:id="rId9"/>
    <sheet name="71." sheetId="7" r:id="rId10"/>
    <sheet name="72." sheetId="26" r:id="rId11"/>
    <sheet name="73." sheetId="32" r:id="rId12"/>
    <sheet name="74." sheetId="28" r:id="rId13"/>
    <sheet name="75." sheetId="29" r:id="rId14"/>
    <sheet name="76." sheetId="30" r:id="rId15"/>
    <sheet name="77." sheetId="31" r:id="rId16"/>
    <sheet name="78" sheetId="27" r:id="rId17"/>
    <sheet name="79.." sheetId="34" r:id="rId18"/>
    <sheet name="80." sheetId="35" r:id="rId19"/>
    <sheet name="81." sheetId="36" r:id="rId20"/>
    <sheet name="82." sheetId="37" r:id="rId21"/>
    <sheet name="83." sheetId="38" r:id="rId22"/>
    <sheet name="84." sheetId="39" r:id="rId23"/>
    <sheet name="85." sheetId="40" r:id="rId24"/>
    <sheet name="86." sheetId="41" r:id="rId25"/>
    <sheet name="87." sheetId="42" r:id="rId26"/>
    <sheet name="88." sheetId="43" r:id="rId27"/>
    <sheet name="89." sheetId="44" r:id="rId28"/>
    <sheet name="90." sheetId="45" r:id="rId29"/>
    <sheet name="91." sheetId="46" r:id="rId30"/>
    <sheet name="92." sheetId="47" r:id="rId31"/>
    <sheet name="93." sheetId="48" r:id="rId32"/>
    <sheet name="94." sheetId="49" r:id="rId33"/>
    <sheet name="95." sheetId="50" r:id="rId34"/>
    <sheet name="96." sheetId="51" r:id="rId35"/>
    <sheet name="97." sheetId="52" r:id="rId36"/>
    <sheet name="98." sheetId="53" r:id="rId37"/>
    <sheet name="99." sheetId="54" r:id="rId38"/>
    <sheet name="100." sheetId="55" r:id="rId39"/>
    <sheet name="101" sheetId="56" r:id="rId40"/>
    <sheet name="102" sheetId="57" r:id="rId41"/>
    <sheet name="103" sheetId="58" r:id="rId42"/>
    <sheet name="104" sheetId="59" r:id="rId43"/>
    <sheet name="105" sheetId="60" r:id="rId44"/>
  </sheets>
  <definedNames>
    <definedName name="_xlnm.Print_Area" localSheetId="2">'64.'!$A$1:$G$43</definedName>
    <definedName name="_xlnm.Print_Area" localSheetId="3">'65.'!$A$1:$G$41</definedName>
    <definedName name="_xlnm.Print_Area" localSheetId="4">'66.'!$A$1:$G$40</definedName>
    <definedName name="_xlnm.Print_Area" localSheetId="7">'69.'!$A$1:$G$40</definedName>
    <definedName name="_xlnm.Print_Area" localSheetId="9">'71.'!$A$1:$G$39</definedName>
    <definedName name="_xlnm.Print_Area" localSheetId="14">'76.'!$A$1:$G$40</definedName>
    <definedName name="_xlnm.Print_Area" localSheetId="15">'77.'!$A$1:$G$40</definedName>
    <definedName name="_xlnm.Print_Area" localSheetId="17">'79..'!$A$1:$G$43</definedName>
    <definedName name="_xlnm.Print_Area" localSheetId="32">'94.'!$A$1:$G$40</definedName>
  </definedNames>
  <calcPr calcId="144525"/>
</workbook>
</file>

<file path=xl/calcChain.xml><?xml version="1.0" encoding="utf-8"?>
<calcChain xmlns="http://schemas.openxmlformats.org/spreadsheetml/2006/main">
  <c r="D22" i="7" l="1"/>
  <c r="D22" i="24"/>
  <c r="G22" i="24" s="1"/>
  <c r="G22" i="60" l="1"/>
  <c r="G20" i="60"/>
  <c r="G18" i="60"/>
  <c r="G16" i="60"/>
  <c r="G22" i="59"/>
  <c r="G20" i="59"/>
  <c r="G18" i="59"/>
  <c r="G16" i="59"/>
  <c r="G22" i="58" l="1"/>
  <c r="G20" i="58"/>
  <c r="G18" i="58"/>
  <c r="G16" i="58"/>
  <c r="G22" i="57"/>
  <c r="G20" i="57"/>
  <c r="G18" i="57"/>
  <c r="G16" i="57"/>
  <c r="D22" i="56" l="1"/>
  <c r="G22" i="56" s="1"/>
  <c r="G20" i="56"/>
  <c r="G18" i="56"/>
  <c r="G16" i="56"/>
  <c r="D22" i="55"/>
  <c r="G22" i="55" s="1"/>
  <c r="G20" i="55"/>
  <c r="G18" i="55"/>
  <c r="G16" i="55"/>
  <c r="G22" i="54"/>
  <c r="G20" i="54"/>
  <c r="F18" i="54" l="1"/>
  <c r="G18" i="54" s="1"/>
  <c r="G16" i="54"/>
  <c r="D22" i="53"/>
  <c r="G22" i="53" s="1"/>
  <c r="G20" i="53"/>
  <c r="F18" i="53"/>
  <c r="G18" i="53" s="1"/>
  <c r="G16" i="53"/>
  <c r="G22" i="52"/>
  <c r="G20" i="52"/>
  <c r="G18" i="52"/>
  <c r="G16" i="52"/>
  <c r="D22" i="51"/>
  <c r="G22" i="51" s="1"/>
  <c r="G20" i="51"/>
  <c r="G18" i="51"/>
  <c r="G16" i="51"/>
  <c r="G22" i="50"/>
  <c r="G20" i="50"/>
  <c r="F18" i="50"/>
  <c r="G18" i="50" s="1"/>
  <c r="G16" i="50"/>
  <c r="D22" i="49" l="1"/>
  <c r="G22" i="49" s="1"/>
  <c r="G20" i="49"/>
  <c r="G18" i="49"/>
  <c r="F18" i="49"/>
  <c r="G16" i="49"/>
  <c r="G22" i="48"/>
  <c r="G20" i="48"/>
  <c r="G18" i="48"/>
  <c r="G16" i="48"/>
  <c r="G22" i="47"/>
  <c r="G20" i="47"/>
  <c r="F18" i="47"/>
  <c r="G18" i="47" s="1"/>
  <c r="G16" i="47"/>
  <c r="G22" i="46"/>
  <c r="G20" i="46"/>
  <c r="F18" i="46"/>
  <c r="G18" i="46" s="1"/>
  <c r="G16" i="46"/>
  <c r="G22" i="45"/>
  <c r="G20" i="45"/>
  <c r="G18" i="45"/>
  <c r="G16" i="45"/>
  <c r="D22" i="44"/>
  <c r="G22" i="44" s="1"/>
  <c r="G20" i="44"/>
  <c r="G18" i="44"/>
  <c r="G16" i="44"/>
  <c r="D22" i="43"/>
  <c r="G22" i="43" s="1"/>
  <c r="G20" i="43"/>
  <c r="G18" i="43"/>
  <c r="G16" i="43"/>
  <c r="D22" i="42"/>
  <c r="G22" i="42" s="1"/>
  <c r="G20" i="42"/>
  <c r="G18" i="42"/>
  <c r="G16" i="42"/>
  <c r="D22" i="41"/>
  <c r="G22" i="41" s="1"/>
  <c r="G20" i="41"/>
  <c r="F18" i="41"/>
  <c r="G18" i="41" s="1"/>
  <c r="G16" i="41"/>
  <c r="G22" i="40"/>
  <c r="G20" i="40"/>
  <c r="G18" i="40"/>
  <c r="G16" i="40"/>
  <c r="G22" i="39"/>
  <c r="D22" i="39"/>
  <c r="G20" i="39"/>
  <c r="G18" i="39"/>
  <c r="G16" i="39"/>
  <c r="G22" i="38"/>
  <c r="G20" i="38"/>
  <c r="F18" i="38"/>
  <c r="G18" i="38" s="1"/>
  <c r="G16" i="38"/>
  <c r="D22" i="37"/>
  <c r="G22" i="37" s="1"/>
  <c r="G20" i="37"/>
  <c r="F18" i="37"/>
  <c r="G18" i="37" s="1"/>
  <c r="G16" i="37"/>
  <c r="G22" i="36"/>
  <c r="G20" i="36"/>
  <c r="F18" i="36"/>
  <c r="G18" i="36" s="1"/>
  <c r="G16" i="36"/>
  <c r="G22" i="35"/>
  <c r="G20" i="35"/>
  <c r="F18" i="35" l="1"/>
  <c r="D18" i="35" l="1"/>
  <c r="G18" i="35" s="1"/>
  <c r="G16" i="35"/>
  <c r="G22" i="34"/>
  <c r="D22" i="34"/>
  <c r="H20" i="34"/>
  <c r="G20" i="34"/>
  <c r="I18" i="34" l="1"/>
  <c r="G18" i="34"/>
  <c r="G16" i="34"/>
  <c r="D22" i="27" l="1"/>
  <c r="G22" i="27" s="1"/>
  <c r="G20" i="27"/>
  <c r="G18" i="27"/>
  <c r="G16" i="27"/>
  <c r="F22" i="31" l="1"/>
  <c r="D22" i="31" l="1"/>
  <c r="G22" i="31" s="1"/>
  <c r="H20" i="31" l="1"/>
  <c r="G20" i="31"/>
  <c r="G18" i="31"/>
  <c r="G16" i="31"/>
  <c r="H22" i="30"/>
  <c r="F22" i="30"/>
  <c r="D22" i="30"/>
  <c r="G22" i="30" s="1"/>
  <c r="G20" i="30"/>
  <c r="G18" i="30"/>
  <c r="G16" i="30"/>
  <c r="F22" i="29"/>
  <c r="G22" i="29" s="1"/>
  <c r="G20" i="29"/>
  <c r="G18" i="29"/>
  <c r="G16" i="29"/>
  <c r="D22" i="28" l="1"/>
  <c r="G22" i="28" s="1"/>
  <c r="G20" i="28"/>
  <c r="G18" i="28"/>
  <c r="G16" i="28"/>
  <c r="D22" i="32"/>
  <c r="G22" i="32" s="1"/>
  <c r="G20" i="32"/>
  <c r="G18" i="32"/>
  <c r="G16" i="32"/>
  <c r="H12" i="32"/>
  <c r="D22" i="26"/>
  <c r="G22" i="26" s="1"/>
  <c r="G20" i="26"/>
  <c r="D18" i="26"/>
  <c r="G18" i="26" s="1"/>
  <c r="G16" i="26"/>
  <c r="G22" i="7"/>
  <c r="G20" i="7"/>
  <c r="I18" i="7"/>
  <c r="D18" i="7"/>
  <c r="G18" i="7" s="1"/>
  <c r="G16" i="7"/>
  <c r="I15" i="7"/>
  <c r="F22" i="24" l="1"/>
  <c r="G20" i="24" l="1"/>
  <c r="D18" i="24"/>
  <c r="G18" i="24" s="1"/>
  <c r="G16" i="24"/>
  <c r="I25" i="6"/>
  <c r="F22" i="6"/>
  <c r="D22" i="6" l="1"/>
  <c r="G22" i="6" s="1"/>
  <c r="G20" i="6"/>
  <c r="D18" i="6"/>
  <c r="G18" i="6" s="1"/>
  <c r="G16" i="6"/>
  <c r="D22" i="20"/>
  <c r="G22" i="20" s="1"/>
  <c r="G18" i="20"/>
  <c r="G16" i="20"/>
  <c r="D22" i="18" l="1"/>
  <c r="G22" i="18" s="1"/>
  <c r="G20" i="18"/>
  <c r="D18" i="18" l="1"/>
  <c r="G18" i="18" s="1"/>
  <c r="G16" i="18"/>
  <c r="H22" i="17"/>
  <c r="G22" i="17"/>
  <c r="D22" i="17"/>
  <c r="D20" i="17"/>
  <c r="G20" i="17" s="1"/>
  <c r="G18" i="17" l="1"/>
  <c r="G16" i="17"/>
  <c r="F21" i="1"/>
  <c r="D21" i="1"/>
  <c r="G19" i="1"/>
  <c r="D17" i="1"/>
  <c r="G17" i="1" s="1"/>
  <c r="G15" i="1"/>
  <c r="M21" i="4"/>
  <c r="G21" i="1" l="1"/>
  <c r="K21" i="4"/>
  <c r="D21" i="4"/>
  <c r="G21" i="4" s="1"/>
  <c r="K20" i="4"/>
  <c r="G19" i="4"/>
  <c r="H17" i="4"/>
  <c r="G17" i="4"/>
  <c r="D17" i="4"/>
  <c r="G15" i="4"/>
  <c r="I11" i="4"/>
  <c r="F21" i="11"/>
  <c r="D21" i="11" l="1"/>
  <c r="G21" i="11" s="1"/>
  <c r="G19" i="11"/>
  <c r="G17" i="11"/>
  <c r="G15" i="11"/>
  <c r="G22" i="8"/>
  <c r="G20" i="8"/>
  <c r="G18" i="8"/>
  <c r="G16" i="8"/>
</calcChain>
</file>

<file path=xl/sharedStrings.xml><?xml version="1.0" encoding="utf-8"?>
<sst xmlns="http://schemas.openxmlformats.org/spreadsheetml/2006/main" count="1866" uniqueCount="216">
  <si>
    <t xml:space="preserve">ADP YEAR &amp; ADP NO. </t>
  </si>
  <si>
    <t>NAME OF PROJECT</t>
  </si>
  <si>
    <t xml:space="preserve">LOCATION (TALUKA/DISTRICT): </t>
  </si>
  <si>
    <t>FINANCIAL STATUS</t>
  </si>
  <si>
    <t>PC-III (B) FORM</t>
  </si>
  <si>
    <t>i) ADP Allocations for the current Year</t>
  </si>
  <si>
    <t xml:space="preserve">ii) Total Release for the Current Year </t>
  </si>
  <si>
    <t>iii) Expenditure during the month</t>
  </si>
  <si>
    <t>iv) Total Expenditure since commecement</t>
  </si>
  <si>
    <t>PHYSICAL STATUS</t>
  </si>
  <si>
    <t>Physical achievements during the month under report</t>
  </si>
  <si>
    <t xml:space="preserve">SR. NO. </t>
  </si>
  <si>
    <t>ITEMS</t>
  </si>
  <si>
    <t>UNIT</t>
  </si>
  <si>
    <t>QUANTITITES</t>
  </si>
  <si>
    <t>REMARKS</t>
  </si>
  <si>
    <t>OUTPUT INDICATORS</t>
  </si>
  <si>
    <t>Bank on Recruitment</t>
  </si>
  <si>
    <t>Delay in Consultants Appointments</t>
  </si>
  <si>
    <t>Lack of Coordination between Fed/Pro Govts.</t>
  </si>
  <si>
    <t xml:space="preserve">Land Acquisition </t>
  </si>
  <si>
    <t xml:space="preserve">Turn Over PD/Staff </t>
  </si>
  <si>
    <t xml:space="preserve">Concept &amp; Design Problems </t>
  </si>
  <si>
    <t>Delay in Release of Fund</t>
  </si>
  <si>
    <t xml:space="preserve">PROBLEMS/BOTTLENECKS IN PROJECTS IMPLEMENTATION </t>
  </si>
  <si>
    <t xml:space="preserve">Law &amp; Order Situation </t>
  </si>
  <si>
    <t xml:space="preserve">Management Capacity </t>
  </si>
  <si>
    <t>Non Existance of PMUs</t>
  </si>
  <si>
    <t xml:space="preserve">Intra-Departmental Problems </t>
  </si>
  <si>
    <t>Procurement Problems</t>
  </si>
  <si>
    <t xml:space="preserve">Contractor's Problem </t>
  </si>
  <si>
    <t>Others</t>
  </si>
  <si>
    <t xml:space="preserve">GOVERNMENT OF SINDH
PLANNING &amp; DEVELOPMENT </t>
  </si>
  <si>
    <t>IMPLEMENTATION OF DEVELOPMENT PROJECTS 
(TO BE FURNISHED BY 10TH DAY OF EACH MONTH)</t>
  </si>
  <si>
    <t xml:space="preserve">Jamshoro, Thatta &amp; Umerkot  </t>
  </si>
  <si>
    <t>Rev:</t>
  </si>
  <si>
    <t>Hyderabad</t>
  </si>
  <si>
    <t>Thatta &amp; Matiari</t>
  </si>
  <si>
    <t>S.B.A</t>
  </si>
  <si>
    <t>FINANCIAL STATUS:</t>
  </si>
  <si>
    <t>Total:</t>
  </si>
  <si>
    <t xml:space="preserve">C:  </t>
  </si>
  <si>
    <t>Cap</t>
  </si>
  <si>
    <t xml:space="preserve">Cap:  </t>
  </si>
  <si>
    <t>Karachi</t>
  </si>
  <si>
    <t>Development of Summer Resorts at Gorakh Hills District Dadu (Re-revised) (C:2814.000+R:232.000) (SDG # 8)</t>
  </si>
  <si>
    <t>Dadu</t>
  </si>
  <si>
    <t>Cap:</t>
  </si>
  <si>
    <t>Khairpur</t>
  </si>
  <si>
    <t>Construction of Museum, Library &amp; Allied Facilities at Dargah Sharif Hazrat Allama Mian Ghulam Muhammad Mahesar, Kamal Dero at Taluka Gambat (Revised) (C:94.357+R:3.370) (SDG # 4)</t>
  </si>
  <si>
    <t>Construction of Auditorium Hall, Rest House and Main Entrance Gate at Dargah Hazrat Sardar Ahmed Shah Lakyari Taluka Saeedabad, District Matiari. (C:73.021+R:26.979) (SDG # 4)</t>
  </si>
  <si>
    <t>Matiari</t>
  </si>
  <si>
    <t>Sukkur</t>
  </si>
  <si>
    <t>Missing Allied facilities of Motel/Hotel at Garhi Khuda Bux Bhutto Larkano (C:63.693+R:6.307)</t>
  </si>
  <si>
    <t>Larkano</t>
  </si>
  <si>
    <t>Umerkot</t>
  </si>
  <si>
    <t>Conservation / Rehabilitation of  Mitha Ram Hostel, Karachi (C:47.231+R:39.645) (SDG # 11)</t>
  </si>
  <si>
    <t>FINANCIAL STATUS:(U/R)</t>
  </si>
  <si>
    <t xml:space="preserve">Karachi </t>
  </si>
  <si>
    <t>Nawabshah</t>
  </si>
  <si>
    <t>Nagarparkar</t>
  </si>
  <si>
    <t>Jamshoro</t>
  </si>
  <si>
    <t xml:space="preserve">Sujawal </t>
  </si>
  <si>
    <t xml:space="preserve">Hyderabad </t>
  </si>
  <si>
    <t>Sanghar</t>
  </si>
  <si>
    <t>Thatta</t>
  </si>
  <si>
    <t>N.Feroze</t>
  </si>
  <si>
    <t>Tharparkar</t>
  </si>
  <si>
    <t>Civil</t>
  </si>
  <si>
    <t xml:space="preserve"> </t>
  </si>
  <si>
    <t xml:space="preserve">               </t>
  </si>
  <si>
    <t>.</t>
  </si>
  <si>
    <t>Conservation / Restoration / Preservation of Retaining wall and Dangerous  Structures of Pucca Fort Hyderabad. (Re-Revised)
(C:388.212+R:20.501)</t>
  </si>
  <si>
    <t>Sindh indigenious Traditional Crafts Company (SITCO) (Capacity Building &amp; Assistance to Producer / Civil Society Organization)
(R:800.000)</t>
  </si>
  <si>
    <t>Establishment of Motels,  Improvement / Renovation  of existing Motels / Resorts in Sindh Sehwan, Thatta including Umerkot. (Revised) (C:574.181+60.937)</t>
  </si>
  <si>
    <t>Provision of  missing facilities at Kashi Institute @ Bhitshah &amp; Conservation &amp; Restoration of Dabgeer Mosque at Thatta. (Revised)
(C:237.418+R:60.000)</t>
  </si>
  <si>
    <t>Establishment &amp; Improvement of Samabra Inn Larkano. (Revised) (C:127.516+R:20.308)</t>
  </si>
  <si>
    <t>(RE-REVISED - 2020)</t>
  </si>
  <si>
    <t>(REVISED - 2020)</t>
  </si>
  <si>
    <t>Establishment of Museum, Research Centre and Rest House @ Archaeological Site at Chanhyo Jo Daro (Revised)
(C:216.498+R:27.424)</t>
  </si>
  <si>
    <t>Provision of Missing Allied Facilities in Larkano Arts Complex,Larkano.
(C:51.306+R8.694)</t>
  </si>
  <si>
    <t>Provision of Missing Allied Facilities in Culture Complex at Umerkot.
(C:37.624+R:2.376)</t>
  </si>
  <si>
    <t>Provision of Missing Allied Facilities in Culture Complex at Nawabshah.
(C:45.230+R:4.770)</t>
  </si>
  <si>
    <t>Provision of Missing Allied Facilities in Culture Centre at Nagarparkar.
(C:20.920+R:9.080)</t>
  </si>
  <si>
    <t>Provision of Missing Allied Facilities in Culture Centre at Kotri.
(C:33.863+R:11.136)</t>
  </si>
  <si>
    <t>Provision of Missing Allied Facilities in Library at Sujawal.
(C:20.272+R:8.728)</t>
  </si>
  <si>
    <t>Provision of Missing Allied Facilities in Library at K.N. Shah.
(C:44.253+R:10.748)</t>
  </si>
  <si>
    <t>Provision of Missing Allied Facilities &amp; External Development in Guest House for Artists and Writers at Hyderabad  and in Majid Bhurgari Language Engineering Center at Hyderabad.
(C:26.875+R:12.085)</t>
  </si>
  <si>
    <t>Provision of Missing Allied Facilities &amp; Constrcution of Auditorium Hall and Waiting area at Dargah  Jaral Shah, Taluka Larkano District Larkano.
(C:24.790+R:5.210)</t>
  </si>
  <si>
    <t>Provision of Missing Allied Facilities  in Baqar Lake Resort at District Sanghar.
(C:31.577+R:8.422)</t>
  </si>
  <si>
    <t>Provision of Additional Allied Facilities &amp; External Development at Sindh Institute for Music &amp; Performing Arts  &amp; DR. N.A Balouch Institute at Jamshoro.
(C:50.688+R:9.312)</t>
  </si>
  <si>
    <t>Provision of Additional Allied Facilities &amp; External Development of Culture Department offices near Rumi Graveyard at Northern Bypass, Karachi.
(C:59.468+R:20.532)</t>
  </si>
  <si>
    <t>Provision of Additional Allied Facilities &amp; External Development of Sub-office of Antiquities &amp; Archaeological Museum Sukkur.
(C:35.380+R:4.620)</t>
  </si>
  <si>
    <t>Protection, Preservation &amp; Conservation of Tomb of Jam Nizamuddin in Makli Necropolis.
(C:128.161+R:5.690)</t>
  </si>
  <si>
    <t>Establishment of Culture Centre at Moro.
(C:38.378+R:14.622)</t>
  </si>
  <si>
    <t>Establishment of Muhammad Ibrahim Joyo Translation Bureau at Jamshoro.
(C:6.730+R:32.102)</t>
  </si>
  <si>
    <t>Provision of Missing Allied Facilities in Sindhi Dictionary Board, Hyderabad.
(R:38.265)</t>
  </si>
  <si>
    <t>Provision of Missing Allied  Facilities &amp;  Sewerage system at Tourism Sites of Thatta (Haleji lake &amp; Shahjahan Restaurant).
(C:77.000+R:3.000)</t>
  </si>
  <si>
    <t>Establishment of Model Library in Gulzar Khalil, District Umarkot.
(C:25.662+R:4.338)</t>
  </si>
  <si>
    <t>Establishment of Digitization &amp; Conservation Laboratory for providing Physical Treatments, Testing, Cleaning and Protecting of Decaying Artifacts, i.e. Stones, Coins, Manuscripts etc.
(C:21.978+R:75.100)</t>
  </si>
  <si>
    <t>Provision of Missing Allied facilities and Extension of Pakistan Institute of Tourism &amp; Hotel Management  (PITHM) Karachi.
(C:14.430+R:15.570)</t>
  </si>
  <si>
    <t>Missing Allied Facilities at site office Bhodesar, Nagarparkar.
(C:25.457+R:4.543)</t>
  </si>
  <si>
    <t>Provision of Missing Allied Facilities and Up-liftment of Old Bungalows at Keenjhar Lake, Thatta.
(C:31.002+R:8.998)</t>
  </si>
  <si>
    <t>2020-21 ADP No.100</t>
  </si>
  <si>
    <t>2020-21 ADP No.101</t>
  </si>
  <si>
    <t>2020-21 ADP No.99</t>
  </si>
  <si>
    <t>2020-21 ADP No.98</t>
  </si>
  <si>
    <t>2020-21 ADP No.97</t>
  </si>
  <si>
    <t>2020-21  ADP No.96</t>
  </si>
  <si>
    <t>2020-21 ADP No.102</t>
  </si>
  <si>
    <t>2020-21 ADP No.62.</t>
  </si>
  <si>
    <t>2020-21 ADP No.64</t>
  </si>
  <si>
    <t>2020-21 ADP No.65</t>
  </si>
  <si>
    <t>2020-21 ADP No.67</t>
  </si>
  <si>
    <t>2020-21 ADP No.66</t>
  </si>
  <si>
    <t>2020-21 ADP No.68</t>
  </si>
  <si>
    <t>2020-21 ADP No.69</t>
  </si>
  <si>
    <t>2020-21 ADP No.70</t>
  </si>
  <si>
    <t>2020-21 ADP No.71</t>
  </si>
  <si>
    <t>2020-21 ADP No.72</t>
  </si>
  <si>
    <t>2020-21 ADP No.73</t>
  </si>
  <si>
    <t>2020-21 ADP No.74</t>
  </si>
  <si>
    <t>2020-21 ADP No.75</t>
  </si>
  <si>
    <t>2020-21 ADP No.76</t>
  </si>
  <si>
    <t>2020-21 ADP No.77</t>
  </si>
  <si>
    <t>2020-21 ADP No.78</t>
  </si>
  <si>
    <t>2020-21 ADP No.79</t>
  </si>
  <si>
    <t>2020-21 ADP No.80</t>
  </si>
  <si>
    <t>2020-21 ADP No.81</t>
  </si>
  <si>
    <t>2020-21 ADP No.82</t>
  </si>
  <si>
    <t>2020-21 ADP No.83</t>
  </si>
  <si>
    <t>2020-21 ADP No.84</t>
  </si>
  <si>
    <t>2020-21 ADP No.85</t>
  </si>
  <si>
    <t>2020-21 ADP No.86</t>
  </si>
  <si>
    <t>2020-21 ADP No.87</t>
  </si>
  <si>
    <t>2020-21 ADP No.88</t>
  </si>
  <si>
    <t>2020-21 ADP No.89</t>
  </si>
  <si>
    <t>2020-21 ADP No.90</t>
  </si>
  <si>
    <t>2020-21 ADP No.91</t>
  </si>
  <si>
    <t>2020-21 ADP No.92</t>
  </si>
  <si>
    <t>2020-21 ADP No.93</t>
  </si>
  <si>
    <t>2020-21 ADP No.94</t>
  </si>
  <si>
    <t>2020-21 ADP No.95.</t>
  </si>
  <si>
    <t>2020-21 ADP No.103</t>
  </si>
  <si>
    <t>Establishment of District Archives at Larkano.
(C:22.000)</t>
  </si>
  <si>
    <t>2020-21 ADP No.104</t>
  </si>
  <si>
    <t>Establishment of District Archives at Sukkur.
(C:14.830+R:7.170)</t>
  </si>
  <si>
    <t>Establishment of District Archives at Khairpur.
(C:14.830+R:7.170)</t>
  </si>
  <si>
    <t>2020-21 ADP No.105</t>
  </si>
  <si>
    <t>Preservation of Precious &amp; Sacred Manuscripts / Papers Available at Library &amp; Museum of M.A.R.S (R.A) Cultural Education &amp; Development Trust, District Khairpur (R:75.000)</t>
  </si>
  <si>
    <t>Each</t>
  </si>
  <si>
    <t>P.sft</t>
  </si>
  <si>
    <t>%Cft</t>
  </si>
  <si>
    <t>%Sft</t>
  </si>
  <si>
    <t>Fabrication of tor steel</t>
  </si>
  <si>
    <t>Sft</t>
  </si>
  <si>
    <t>P.Sft</t>
  </si>
  <si>
    <t>P/F kashi tile</t>
  </si>
  <si>
    <t>P-Sft</t>
  </si>
  <si>
    <t>Rft</t>
  </si>
  <si>
    <t>+</t>
  </si>
  <si>
    <t>Random rubble masonry</t>
  </si>
  <si>
    <t>2020-21 ADP No.63.</t>
  </si>
  <si>
    <t>cft</t>
  </si>
  <si>
    <t>RCC work including all labour</t>
  </si>
  <si>
    <t>P/L porecelene tiles</t>
  </si>
  <si>
    <t xml:space="preserve">P/F cement paving blocks </t>
  </si>
  <si>
    <t>P.Job</t>
  </si>
  <si>
    <t>QUANTITIES</t>
  </si>
  <si>
    <t>Taking out iron grill</t>
  </si>
  <si>
    <t>Taking out aluminium Hinged Door</t>
  </si>
  <si>
    <t>Taking out aluminium Hinged window</t>
  </si>
  <si>
    <t>P/F deodar wood</t>
  </si>
  <si>
    <t>P/F and alying indigeneous / hande made kashi tile</t>
  </si>
  <si>
    <t>Providing Anti terminate treatment</t>
  </si>
  <si>
    <t>First class deodar wood</t>
  </si>
  <si>
    <t>Providing and fixing earth fill</t>
  </si>
  <si>
    <t>Supply and spreading of stone soiling</t>
  </si>
  <si>
    <t>Providing and fixing hygrip membrane</t>
  </si>
  <si>
    <t>sft</t>
  </si>
  <si>
    <t>Providing &amp; fixing stainless steel</t>
  </si>
  <si>
    <t>Providing &amp; fixing Kashi tile</t>
  </si>
  <si>
    <t>Providing and fixing of angle iron truss</t>
  </si>
  <si>
    <t>Providing and laying 3'-6"x1'3/4" thick marble slab</t>
  </si>
  <si>
    <t>French polishing complete</t>
  </si>
  <si>
    <t>two coats of bitumen</t>
  </si>
  <si>
    <t>Matt finish</t>
  </si>
  <si>
    <t>Excavation in foundation</t>
  </si>
  <si>
    <t>providing anti terminate treatment</t>
  </si>
  <si>
    <t>CC brick or stone ballest</t>
  </si>
  <si>
    <t>P/L 1:3:6 Cement concrete solid brick</t>
  </si>
  <si>
    <t>S/F in position Aluminium channels</t>
  </si>
  <si>
    <t>%0cft</t>
  </si>
  <si>
    <t>%cft</t>
  </si>
  <si>
    <t>P-cft</t>
  </si>
  <si>
    <t>Per.cwt</t>
  </si>
  <si>
    <t>P/F Cement paving block</t>
  </si>
  <si>
    <t>P/F kashi tile Razo</t>
  </si>
  <si>
    <t>Providing and install heavy duty M.S gate</t>
  </si>
  <si>
    <t>Providing and development of fountain</t>
  </si>
  <si>
    <t>P/F fiber shade of size</t>
  </si>
  <si>
    <t>P/L kashi tile</t>
  </si>
  <si>
    <t>Providing and laying light colour</t>
  </si>
  <si>
    <t>providing and fixing doubble glazed</t>
  </si>
  <si>
    <t>Preparing the surface and painting 
with matt finish</t>
  </si>
  <si>
    <t>Supplying and fixing inposition alumnium channels framing for hinged doors</t>
  </si>
  <si>
    <t>Supplying and fixing inposition alumnium channels framing for sliding windows</t>
  </si>
  <si>
    <t>Providing supplying and installation of red marandi</t>
  </si>
  <si>
    <t>P/L 6" thick stone pitching</t>
  </si>
  <si>
    <t>Missing Allied facilities of Cultural Complex at Sukkur. (C:62.938+R:7.062) (SDG # 8)</t>
  </si>
  <si>
    <t xml:space="preserve">Missing Allied Facilities of Tourism Information Centre PITHM Karachi. (Revised) (C:75.811+R:22.180) </t>
  </si>
  <si>
    <t xml:space="preserve">Missing Allied Facilities Motel at Hawksbay Karachi. (Revised) (C:87.775+R:11.124) </t>
  </si>
  <si>
    <t>Missing Allied Facilities for Motel and Information Centre at Mohen-Jo-Daro, Larkano. (Revised) (C:86.830+R:11.275)</t>
  </si>
  <si>
    <t>Establishment of Amjad Sabri Institute of Sufi Music and Qawali at Karachi. (Revised) (C:24.277+R:25.129)(SDG # 8)</t>
  </si>
  <si>
    <t>Acceleration of Additional Facilities at Culture Centre Kamal Dero. (Revised) (C:82.769+R:14.914)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</si>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</sst>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.000"/>
    <numFmt numFmtId="166" formatCode="0.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sz val="12"/>
      <color theme="1"/>
      <name val="Bookman Old Style"/>
      <family val="1"/>
    </font>
    <font>
      <b/>
      <sz val="12"/>
      <color theme="1"/>
      <name val="Bookman Old Style"/>
      <family val="1"/>
    </font>
    <font>
      <b/>
      <sz val="10"/>
      <color theme="1"/>
      <name val="Bookman Old Style"/>
      <family val="1"/>
    </font>
    <font>
      <b/>
      <i/>
      <sz val="10"/>
      <color theme="1"/>
      <name val="Bookman Old Style"/>
      <family val="1"/>
    </font>
    <font>
      <sz val="10"/>
      <color theme="1"/>
      <name val="Bookman Old Style"/>
      <family val="1"/>
    </font>
    <font>
      <b/>
      <sz val="10"/>
      <name val="Bookman Old Style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164" fontId="10" fillId="0" borderId="0" applyFont="0" applyFill="0" applyBorder="0" applyAlignment="0" applyProtection="0"/>
  </cellStyleXfs>
  <cellXfs count="19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8" fillId="2" borderId="0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5" fontId="3" fillId="0" borderId="0" xfId="0" applyNumberFormat="1" applyFont="1" applyAlignment="1">
      <alignment vertical="center"/>
    </xf>
    <xf numFmtId="165" fontId="1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4" fontId="3" fillId="0" borderId="1" xfId="2" applyFont="1" applyBorder="1" applyAlignment="1">
      <alignment vertical="center"/>
    </xf>
    <xf numFmtId="164" fontId="3" fillId="0" borderId="1" xfId="2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2" applyFont="1" applyBorder="1" applyAlignment="1">
      <alignment horizontal="left" vertical="center"/>
    </xf>
    <xf numFmtId="164" fontId="3" fillId="0" borderId="1" xfId="2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164" fontId="3" fillId="0" borderId="1" xfId="2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4" fontId="3" fillId="0" borderId="1" xfId="2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3" fillId="0" borderId="1" xfId="2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164" fontId="7" fillId="0" borderId="1" xfId="2" applyFont="1" applyBorder="1" applyAlignment="1">
      <alignment horizontal="center" vertical="center"/>
    </xf>
    <xf numFmtId="164" fontId="3" fillId="0" borderId="1" xfId="2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1" xfId="2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164" fontId="3" fillId="0" borderId="1" xfId="2" applyFont="1" applyBorder="1" applyAlignment="1">
      <alignment horizontal="center" vertical="center"/>
    </xf>
    <xf numFmtId="164" fontId="3" fillId="0" borderId="3" xfId="2" applyFont="1" applyBorder="1" applyAlignment="1">
      <alignment horizontal="center" vertical="center"/>
    </xf>
    <xf numFmtId="164" fontId="3" fillId="0" borderId="1" xfId="2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1" xfId="2" applyFont="1" applyBorder="1" applyAlignment="1">
      <alignment horizontal="center" vertical="center"/>
    </xf>
    <xf numFmtId="164" fontId="3" fillId="0" borderId="1" xfId="2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64" fontId="1" fillId="0" borderId="9" xfId="2" applyFont="1" applyBorder="1" applyAlignment="1">
      <alignment horizontal="center" vertical="center"/>
    </xf>
    <xf numFmtId="164" fontId="3" fillId="0" borderId="0" xfId="2" applyFont="1" applyBorder="1" applyAlignment="1">
      <alignment horizontal="center" vertical="center"/>
    </xf>
    <xf numFmtId="164" fontId="1" fillId="0" borderId="0" xfId="2" applyFont="1" applyBorder="1" applyAlignment="1">
      <alignment horizontal="left" vertical="center"/>
    </xf>
    <xf numFmtId="165" fontId="3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3" fillId="0" borderId="1" xfId="2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64" fontId="7" fillId="0" borderId="9" xfId="2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2" xfId="2" applyFont="1" applyBorder="1" applyAlignment="1">
      <alignment horizontal="center" vertical="center"/>
    </xf>
    <xf numFmtId="164" fontId="3" fillId="0" borderId="3" xfId="2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165" fontId="1" fillId="2" borderId="3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 wrapText="1"/>
    </xf>
    <xf numFmtId="165" fontId="2" fillId="2" borderId="3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165" fontId="1" fillId="0" borderId="3" xfId="0" applyNumberFormat="1" applyFont="1" applyBorder="1" applyAlignment="1">
      <alignment horizontal="center" vertical="center"/>
    </xf>
    <xf numFmtId="0" fontId="3" fillId="0" borderId="1" xfId="2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65" fontId="2" fillId="4" borderId="2" xfId="0" applyNumberFormat="1" applyFont="1" applyFill="1" applyBorder="1" applyAlignment="1">
      <alignment horizontal="center" vertical="center" wrapText="1"/>
    </xf>
    <xf numFmtId="165" fontId="2" fillId="4" borderId="3" xfId="0" applyNumberFormat="1" applyFont="1" applyFill="1" applyBorder="1" applyAlignment="1">
      <alignment horizontal="center" vertical="center" wrapText="1"/>
    </xf>
    <xf numFmtId="164" fontId="3" fillId="0" borderId="1" xfId="2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9" fontId="3" fillId="0" borderId="2" xfId="2" applyNumberFormat="1" applyFont="1" applyBorder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5" fontId="2" fillId="3" borderId="2" xfId="0" applyNumberFormat="1" applyFont="1" applyFill="1" applyBorder="1" applyAlignment="1">
      <alignment horizontal="center" vertical="center" wrapText="1"/>
    </xf>
    <xf numFmtId="165" fontId="2" fillId="3" borderId="3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5" fontId="1" fillId="2" borderId="0" xfId="0" applyNumberFormat="1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Normal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view="pageBreakPreview" topLeftCell="A16" zoomScaleSheetLayoutView="100" workbookViewId="0">
      <selection activeCell="D7" sqref="D7:G7"/>
    </sheetView>
  </sheetViews>
  <sheetFormatPr defaultColWidth="9.140625" defaultRowHeight="15.75" x14ac:dyDescent="0.25"/>
  <cols>
    <col min="1" max="1" width="2.7109375" style="19" bestFit="1" customWidth="1"/>
    <col min="2" max="2" width="3.140625" style="19" customWidth="1"/>
    <col min="3" max="3" width="46.140625" style="4" customWidth="1"/>
    <col min="4" max="5" width="6.7109375" style="4" customWidth="1"/>
    <col min="6" max="6" width="15" style="4" bestFit="1" customWidth="1"/>
    <col min="7" max="7" width="11.5703125" style="4" bestFit="1" customWidth="1"/>
    <col min="8" max="16384" width="9.140625" style="4"/>
  </cols>
  <sheetData>
    <row r="1" spans="1:8" x14ac:dyDescent="0.25">
      <c r="F1" s="145" t="s">
        <v>4</v>
      </c>
      <c r="G1" s="145"/>
    </row>
    <row r="2" spans="1:8" x14ac:dyDescent="0.25">
      <c r="F2" s="145" t="s">
        <v>78</v>
      </c>
      <c r="G2" s="145"/>
    </row>
    <row r="3" spans="1:8" ht="33" customHeight="1" x14ac:dyDescent="0.25">
      <c r="C3" s="146" t="s">
        <v>32</v>
      </c>
      <c r="D3" s="147"/>
      <c r="E3" s="147"/>
      <c r="F3" s="147"/>
      <c r="G3" s="147"/>
    </row>
    <row r="4" spans="1:8" ht="10.5" customHeight="1" x14ac:dyDescent="0.25">
      <c r="C4" s="13"/>
      <c r="D4" s="19"/>
      <c r="E4" s="19"/>
      <c r="F4" s="19"/>
      <c r="G4" s="19"/>
    </row>
    <row r="5" spans="1:8" ht="33" customHeight="1" x14ac:dyDescent="0.25">
      <c r="C5" s="146" t="s">
        <v>33</v>
      </c>
      <c r="D5" s="146"/>
      <c r="E5" s="146"/>
      <c r="F5" s="146"/>
      <c r="G5" s="146"/>
    </row>
    <row r="6" spans="1:8" ht="9.75" customHeight="1" x14ac:dyDescent="0.25"/>
    <row r="7" spans="1:8" ht="22.5" customHeight="1" x14ac:dyDescent="0.25">
      <c r="A7" s="130">
        <v>1</v>
      </c>
      <c r="B7" s="130"/>
      <c r="C7" s="2" t="s">
        <v>0</v>
      </c>
      <c r="D7" s="148" t="s">
        <v>110</v>
      </c>
      <c r="E7" s="148"/>
      <c r="F7" s="148"/>
      <c r="G7" s="148"/>
      <c r="H7" s="7"/>
    </row>
    <row r="8" spans="1:8" ht="9.75" customHeight="1" x14ac:dyDescent="0.25">
      <c r="A8" s="18"/>
      <c r="B8" s="18"/>
      <c r="C8" s="2"/>
      <c r="D8" s="130"/>
      <c r="E8" s="130"/>
      <c r="F8" s="130"/>
      <c r="G8" s="130"/>
      <c r="H8" s="7"/>
    </row>
    <row r="9" spans="1:8" ht="80.099999999999994" customHeight="1" x14ac:dyDescent="0.25">
      <c r="A9" s="130">
        <v>2</v>
      </c>
      <c r="B9" s="130"/>
      <c r="C9" s="2" t="s">
        <v>1</v>
      </c>
      <c r="D9" s="138" t="s">
        <v>73</v>
      </c>
      <c r="E9" s="139"/>
      <c r="F9" s="139"/>
      <c r="G9" s="140"/>
      <c r="H9" s="7"/>
    </row>
    <row r="10" spans="1:8" ht="9.75" customHeight="1" x14ac:dyDescent="0.25">
      <c r="A10" s="18"/>
      <c r="B10" s="18"/>
      <c r="C10" s="2"/>
      <c r="D10" s="141"/>
      <c r="E10" s="141"/>
      <c r="F10" s="141"/>
      <c r="G10" s="141"/>
      <c r="H10" s="7"/>
    </row>
    <row r="11" spans="1:8" ht="21" customHeight="1" x14ac:dyDescent="0.25">
      <c r="A11" s="130">
        <v>3</v>
      </c>
      <c r="B11" s="130"/>
      <c r="C11" s="2" t="s">
        <v>2</v>
      </c>
      <c r="D11" s="142" t="s">
        <v>44</v>
      </c>
      <c r="E11" s="143"/>
      <c r="F11" s="143"/>
      <c r="G11" s="144"/>
      <c r="H11" s="7"/>
    </row>
    <row r="12" spans="1:8" ht="8.25" customHeight="1" x14ac:dyDescent="0.25">
      <c r="A12" s="18"/>
      <c r="B12" s="18"/>
      <c r="C12" s="2"/>
      <c r="D12" s="21"/>
      <c r="E12" s="21"/>
      <c r="F12" s="21"/>
      <c r="G12" s="21"/>
      <c r="H12" s="7"/>
    </row>
    <row r="13" spans="1:8" ht="21" customHeight="1" x14ac:dyDescent="0.25">
      <c r="A13" s="130">
        <v>4</v>
      </c>
      <c r="B13" s="130"/>
      <c r="C13" s="2" t="s">
        <v>39</v>
      </c>
      <c r="D13" s="131"/>
      <c r="E13" s="131"/>
      <c r="F13" s="131"/>
      <c r="G13" s="131"/>
      <c r="H13" s="7"/>
    </row>
    <row r="14" spans="1:8" ht="21" customHeight="1" x14ac:dyDescent="0.25">
      <c r="A14" s="26"/>
      <c r="B14" s="26"/>
      <c r="C14" s="2"/>
      <c r="D14" s="134" t="s">
        <v>43</v>
      </c>
      <c r="E14" s="135"/>
      <c r="F14" s="37" t="s">
        <v>35</v>
      </c>
      <c r="G14" s="37" t="s">
        <v>40</v>
      </c>
      <c r="H14" s="7"/>
    </row>
    <row r="15" spans="1:8" ht="9.75" customHeight="1" x14ac:dyDescent="0.25">
      <c r="A15" s="18"/>
      <c r="B15" s="18"/>
      <c r="C15" s="2"/>
    </row>
    <row r="16" spans="1:8" ht="18.75" customHeight="1" x14ac:dyDescent="0.25">
      <c r="A16" s="18"/>
      <c r="B16" s="18"/>
      <c r="C16" s="2" t="s">
        <v>5</v>
      </c>
      <c r="D16" s="132">
        <v>0</v>
      </c>
      <c r="E16" s="133"/>
      <c r="F16" s="27">
        <v>50</v>
      </c>
      <c r="G16" s="27">
        <f>D16+F16</f>
        <v>50</v>
      </c>
    </row>
    <row r="17" spans="1:7" ht="10.5" customHeight="1" x14ac:dyDescent="0.25">
      <c r="A17" s="18"/>
      <c r="B17" s="18"/>
      <c r="C17" s="2"/>
      <c r="D17" s="130"/>
      <c r="E17" s="130"/>
      <c r="F17" s="130"/>
      <c r="G17" s="130"/>
    </row>
    <row r="18" spans="1:7" ht="21" customHeight="1" x14ac:dyDescent="0.25">
      <c r="A18" s="18"/>
      <c r="B18" s="18"/>
      <c r="C18" s="2" t="s">
        <v>6</v>
      </c>
      <c r="D18" s="132">
        <v>0</v>
      </c>
      <c r="E18" s="133"/>
      <c r="F18" s="27">
        <v>0</v>
      </c>
      <c r="G18" s="27">
        <f>D18+F18</f>
        <v>0</v>
      </c>
    </row>
    <row r="19" spans="1:7" ht="8.25" customHeight="1" x14ac:dyDescent="0.25">
      <c r="A19" s="18"/>
      <c r="B19" s="18"/>
      <c r="C19" s="2"/>
      <c r="D19" s="130"/>
      <c r="E19" s="130"/>
      <c r="F19" s="130"/>
      <c r="G19" s="130"/>
    </row>
    <row r="20" spans="1:7" ht="21" customHeight="1" x14ac:dyDescent="0.25">
      <c r="A20" s="18"/>
      <c r="B20" s="18"/>
      <c r="C20" s="2" t="s">
        <v>7</v>
      </c>
      <c r="D20" s="136">
        <v>0</v>
      </c>
      <c r="E20" s="137"/>
      <c r="F20" s="41">
        <v>0</v>
      </c>
      <c r="G20" s="41">
        <f>D20+F20</f>
        <v>0</v>
      </c>
    </row>
    <row r="21" spans="1:7" ht="7.5" customHeight="1" x14ac:dyDescent="0.25">
      <c r="A21" s="18"/>
      <c r="B21" s="18"/>
      <c r="C21" s="2"/>
      <c r="D21" s="130"/>
      <c r="E21" s="130"/>
      <c r="F21" s="130"/>
      <c r="G21" s="130"/>
    </row>
    <row r="22" spans="1:7" ht="21" customHeight="1" x14ac:dyDescent="0.25">
      <c r="A22" s="18"/>
      <c r="B22" s="18"/>
      <c r="C22" s="2" t="s">
        <v>8</v>
      </c>
      <c r="D22" s="132">
        <v>0</v>
      </c>
      <c r="E22" s="133"/>
      <c r="F22" s="27">
        <v>514</v>
      </c>
      <c r="G22" s="27">
        <f>D22+F22</f>
        <v>514</v>
      </c>
    </row>
    <row r="23" spans="1:7" ht="9" customHeight="1" x14ac:dyDescent="0.25">
      <c r="A23" s="18"/>
      <c r="B23" s="18"/>
      <c r="C23" s="2"/>
      <c r="D23" s="2"/>
    </row>
    <row r="24" spans="1:7" ht="21.75" customHeight="1" x14ac:dyDescent="0.25">
      <c r="A24" s="130">
        <v>5</v>
      </c>
      <c r="B24" s="130"/>
      <c r="C24" s="9" t="s">
        <v>9</v>
      </c>
      <c r="D24" s="9"/>
      <c r="E24" s="6"/>
    </row>
    <row r="25" spans="1:7" x14ac:dyDescent="0.25">
      <c r="C25" s="129" t="s">
        <v>10</v>
      </c>
      <c r="D25" s="129"/>
      <c r="E25" s="129"/>
      <c r="F25" s="129"/>
      <c r="G25" s="129"/>
    </row>
    <row r="26" spans="1:7" s="11" customFormat="1" ht="27" customHeight="1" x14ac:dyDescent="0.25">
      <c r="A26" s="123" t="s">
        <v>11</v>
      </c>
      <c r="B26" s="123"/>
      <c r="C26" s="14" t="s">
        <v>12</v>
      </c>
      <c r="D26" s="124" t="s">
        <v>13</v>
      </c>
      <c r="E26" s="125"/>
      <c r="F26" s="14" t="s">
        <v>14</v>
      </c>
      <c r="G26" s="14" t="s">
        <v>15</v>
      </c>
    </row>
    <row r="27" spans="1:7" x14ac:dyDescent="0.25">
      <c r="A27" s="126"/>
      <c r="B27" s="126"/>
      <c r="C27" s="49">
        <v>0</v>
      </c>
      <c r="D27" s="127">
        <v>0</v>
      </c>
      <c r="E27" s="128"/>
      <c r="F27" s="49">
        <v>0</v>
      </c>
      <c r="G27" s="49">
        <v>0</v>
      </c>
    </row>
    <row r="29" spans="1:7" ht="19.5" customHeight="1" x14ac:dyDescent="0.25">
      <c r="A29" s="120">
        <v>6</v>
      </c>
      <c r="B29" s="120"/>
      <c r="C29" s="4" t="s">
        <v>16</v>
      </c>
      <c r="E29" s="126"/>
      <c r="F29" s="126"/>
      <c r="G29" s="126"/>
    </row>
    <row r="30" spans="1:7" ht="19.5" customHeight="1" x14ac:dyDescent="0.25">
      <c r="E30" s="126"/>
      <c r="F30" s="126"/>
      <c r="G30" s="126"/>
    </row>
    <row r="31" spans="1:7" ht="19.5" customHeight="1" x14ac:dyDescent="0.25">
      <c r="E31" s="126"/>
      <c r="F31" s="126"/>
      <c r="G31" s="126"/>
    </row>
    <row r="33" spans="1:7" x14ac:dyDescent="0.25">
      <c r="A33" s="120">
        <v>7</v>
      </c>
      <c r="B33" s="120"/>
      <c r="C33" s="121" t="s">
        <v>24</v>
      </c>
      <c r="D33" s="121"/>
      <c r="E33" s="121"/>
      <c r="F33" s="121"/>
      <c r="G33" s="121"/>
    </row>
    <row r="34" spans="1:7" ht="9" customHeight="1" thickBot="1" x14ac:dyDescent="0.3">
      <c r="C34" s="8"/>
      <c r="D34" s="8"/>
    </row>
    <row r="35" spans="1:7" ht="17.25" thickTop="1" thickBot="1" x14ac:dyDescent="0.3">
      <c r="B35" s="10"/>
      <c r="C35" s="4" t="s">
        <v>17</v>
      </c>
      <c r="E35" s="10"/>
      <c r="F35" s="118" t="s">
        <v>25</v>
      </c>
      <c r="G35" s="119"/>
    </row>
    <row r="36" spans="1:7" ht="17.25" thickTop="1" thickBot="1" x14ac:dyDescent="0.3">
      <c r="B36" s="10"/>
      <c r="C36" s="4" t="s">
        <v>18</v>
      </c>
      <c r="E36" s="10"/>
      <c r="F36" s="118" t="s">
        <v>26</v>
      </c>
      <c r="G36" s="119"/>
    </row>
    <row r="37" spans="1:7" ht="17.25" thickTop="1" thickBot="1" x14ac:dyDescent="0.3">
      <c r="B37" s="10"/>
      <c r="C37" s="118" t="s">
        <v>19</v>
      </c>
      <c r="D37" s="122"/>
      <c r="E37" s="10"/>
      <c r="F37" s="118" t="s">
        <v>27</v>
      </c>
      <c r="G37" s="119"/>
    </row>
    <row r="38" spans="1:7" ht="17.25" thickTop="1" thickBot="1" x14ac:dyDescent="0.3">
      <c r="B38" s="10"/>
      <c r="C38" s="4" t="s">
        <v>20</v>
      </c>
      <c r="E38" s="10"/>
      <c r="F38" s="118" t="s">
        <v>28</v>
      </c>
      <c r="G38" s="119"/>
    </row>
    <row r="39" spans="1:7" ht="17.25" thickTop="1" thickBot="1" x14ac:dyDescent="0.3">
      <c r="B39" s="10"/>
      <c r="C39" s="4" t="s">
        <v>21</v>
      </c>
      <c r="E39" s="10"/>
      <c r="F39" s="118" t="s">
        <v>29</v>
      </c>
      <c r="G39" s="119"/>
    </row>
    <row r="40" spans="1:7" ht="17.25" thickTop="1" thickBot="1" x14ac:dyDescent="0.3">
      <c r="B40" s="10"/>
      <c r="C40" s="4" t="s">
        <v>22</v>
      </c>
      <c r="E40" s="10"/>
      <c r="F40" s="118" t="s">
        <v>30</v>
      </c>
      <c r="G40" s="119"/>
    </row>
    <row r="41" spans="1:7" ht="17.25" thickTop="1" thickBot="1" x14ac:dyDescent="0.3">
      <c r="B41" s="10"/>
      <c r="C41" s="4" t="s">
        <v>23</v>
      </c>
      <c r="E41" s="10"/>
      <c r="F41" s="118" t="s">
        <v>31</v>
      </c>
      <c r="G41" s="119"/>
    </row>
    <row r="42" spans="1:7" ht="16.5" thickTop="1" x14ac:dyDescent="0.25">
      <c r="F42" s="20"/>
      <c r="G42" s="20"/>
    </row>
  </sheetData>
  <mergeCells count="42">
    <mergeCell ref="F1:G1"/>
    <mergeCell ref="F2:G2"/>
    <mergeCell ref="C3:G3"/>
    <mergeCell ref="C5:G5"/>
    <mergeCell ref="A7:B7"/>
    <mergeCell ref="D7:G7"/>
    <mergeCell ref="D8:G8"/>
    <mergeCell ref="A9:B9"/>
    <mergeCell ref="D9:G9"/>
    <mergeCell ref="D10:G10"/>
    <mergeCell ref="A11:B11"/>
    <mergeCell ref="D11:G11"/>
    <mergeCell ref="C25:G25"/>
    <mergeCell ref="A13:B13"/>
    <mergeCell ref="D13:G13"/>
    <mergeCell ref="D16:E16"/>
    <mergeCell ref="D17:G17"/>
    <mergeCell ref="D18:E18"/>
    <mergeCell ref="D19:G19"/>
    <mergeCell ref="D21:G21"/>
    <mergeCell ref="A24:B24"/>
    <mergeCell ref="D14:E14"/>
    <mergeCell ref="D20:E20"/>
    <mergeCell ref="D22:E22"/>
    <mergeCell ref="A26:B26"/>
    <mergeCell ref="D26:E26"/>
    <mergeCell ref="A27:B27"/>
    <mergeCell ref="D27:E27"/>
    <mergeCell ref="E31:G31"/>
    <mergeCell ref="A29:B29"/>
    <mergeCell ref="E29:G29"/>
    <mergeCell ref="E30:G30"/>
    <mergeCell ref="F38:G38"/>
    <mergeCell ref="F39:G39"/>
    <mergeCell ref="F40:G40"/>
    <mergeCell ref="F41:G41"/>
    <mergeCell ref="A33:B33"/>
    <mergeCell ref="C33:G33"/>
    <mergeCell ref="F35:G35"/>
    <mergeCell ref="F36:G36"/>
    <mergeCell ref="C37:D37"/>
    <mergeCell ref="F37:G37"/>
  </mergeCells>
  <pageMargins left="0.34" right="0.35" top="0.26" bottom="0.26" header="0.16" footer="0.16"/>
  <pageSetup scale="9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40"/>
  <sheetViews>
    <sheetView tabSelected="1" view="pageBreakPreview" topLeftCell="A13" zoomScaleSheetLayoutView="100" workbookViewId="0">
      <selection activeCell="K32" sqref="K32"/>
    </sheetView>
  </sheetViews>
  <sheetFormatPr defaultColWidth="9.140625" defaultRowHeight="15.75" x14ac:dyDescent="0.25"/>
  <cols>
    <col min="1" max="1" width="2.7109375" style="17" bestFit="1" customWidth="1"/>
    <col min="2" max="2" width="3.140625" style="17" customWidth="1"/>
    <col min="3" max="3" width="46.140625" style="4" customWidth="1"/>
    <col min="4" max="5" width="6.7109375" style="4" customWidth="1"/>
    <col min="6" max="6" width="16.28515625" style="36" customWidth="1"/>
    <col min="7" max="7" width="17" style="36" customWidth="1"/>
    <col min="8" max="8" width="9.140625" style="4"/>
    <col min="9" max="9" width="15.140625" style="4" customWidth="1"/>
    <col min="10" max="16384" width="9.140625" style="4"/>
  </cols>
  <sheetData>
    <row r="1" spans="1:9" x14ac:dyDescent="0.25">
      <c r="F1" s="145" t="s">
        <v>4</v>
      </c>
      <c r="G1" s="145"/>
    </row>
    <row r="2" spans="1:9" x14ac:dyDescent="0.25">
      <c r="F2" s="145" t="s">
        <v>78</v>
      </c>
      <c r="G2" s="145"/>
    </row>
    <row r="3" spans="1:9" ht="33" customHeight="1" x14ac:dyDescent="0.25">
      <c r="C3" s="146" t="s">
        <v>32</v>
      </c>
      <c r="D3" s="147"/>
      <c r="E3" s="147"/>
      <c r="F3" s="147"/>
      <c r="G3" s="147"/>
    </row>
    <row r="4" spans="1:9" ht="10.5" customHeight="1" x14ac:dyDescent="0.25">
      <c r="C4" s="13"/>
      <c r="D4" s="17"/>
      <c r="E4" s="17"/>
    </row>
    <row r="5" spans="1:9" ht="33" customHeight="1" x14ac:dyDescent="0.25">
      <c r="C5" s="146" t="s">
        <v>33</v>
      </c>
      <c r="D5" s="146"/>
      <c r="E5" s="146"/>
      <c r="F5" s="146"/>
      <c r="G5" s="146"/>
    </row>
    <row r="6" spans="1:9" ht="9.75" customHeight="1" x14ac:dyDescent="0.25"/>
    <row r="7" spans="1:9" ht="22.5" customHeight="1" x14ac:dyDescent="0.25">
      <c r="A7" s="130">
        <v>1</v>
      </c>
      <c r="B7" s="130"/>
      <c r="C7" s="2" t="s">
        <v>0</v>
      </c>
      <c r="D7" s="148" t="s">
        <v>118</v>
      </c>
      <c r="E7" s="148"/>
      <c r="F7" s="148"/>
      <c r="G7" s="148"/>
      <c r="H7" s="7"/>
    </row>
    <row r="8" spans="1:9" ht="9.75" customHeight="1" x14ac:dyDescent="0.25">
      <c r="A8" s="16"/>
      <c r="B8" s="16"/>
      <c r="C8" s="2"/>
      <c r="D8" s="130"/>
      <c r="E8" s="130"/>
      <c r="F8" s="130"/>
      <c r="G8" s="130"/>
      <c r="H8" s="7"/>
    </row>
    <row r="9" spans="1:9" ht="63.75" customHeight="1" x14ac:dyDescent="0.25">
      <c r="A9" s="130">
        <v>2</v>
      </c>
      <c r="B9" s="130"/>
      <c r="C9" s="2" t="s">
        <v>1</v>
      </c>
      <c r="D9" s="149" t="s">
        <v>79</v>
      </c>
      <c r="E9" s="149"/>
      <c r="F9" s="149"/>
      <c r="G9" s="149"/>
      <c r="H9" s="7"/>
    </row>
    <row r="10" spans="1:9" ht="9.75" customHeight="1" x14ac:dyDescent="0.25">
      <c r="A10" s="16"/>
      <c r="B10" s="16"/>
      <c r="C10" s="2"/>
      <c r="D10" s="130"/>
      <c r="E10" s="130"/>
      <c r="F10" s="130"/>
      <c r="G10" s="130"/>
      <c r="H10" s="7"/>
    </row>
    <row r="11" spans="1:9" ht="21" customHeight="1" x14ac:dyDescent="0.25">
      <c r="A11" s="130">
        <v>3</v>
      </c>
      <c r="B11" s="130"/>
      <c r="C11" s="2" t="s">
        <v>2</v>
      </c>
      <c r="D11" s="150" t="s">
        <v>38</v>
      </c>
      <c r="E11" s="150"/>
      <c r="F11" s="150"/>
      <c r="G11" s="150"/>
      <c r="H11" s="7"/>
    </row>
    <row r="12" spans="1:9" ht="8.25" customHeight="1" x14ac:dyDescent="0.25">
      <c r="A12" s="16"/>
      <c r="B12" s="16"/>
      <c r="C12" s="2"/>
      <c r="D12" s="21"/>
      <c r="E12" s="21"/>
      <c r="F12" s="34"/>
      <c r="G12" s="34"/>
      <c r="H12" s="7"/>
    </row>
    <row r="13" spans="1:9" ht="21" customHeight="1" x14ac:dyDescent="0.25">
      <c r="A13" s="130">
        <v>4</v>
      </c>
      <c r="B13" s="130"/>
      <c r="C13" s="2" t="s">
        <v>39</v>
      </c>
      <c r="D13" s="131"/>
      <c r="E13" s="131"/>
      <c r="F13" s="131"/>
      <c r="G13" s="131"/>
      <c r="H13" s="7"/>
    </row>
    <row r="14" spans="1:9" ht="21" customHeight="1" x14ac:dyDescent="0.25">
      <c r="A14" s="32"/>
      <c r="B14" s="32"/>
      <c r="C14" s="2"/>
      <c r="D14" s="134" t="s">
        <v>42</v>
      </c>
      <c r="E14" s="135"/>
      <c r="F14" s="37" t="s">
        <v>35</v>
      </c>
      <c r="G14" s="37" t="s">
        <v>40</v>
      </c>
      <c r="H14" s="7"/>
    </row>
    <row r="15" spans="1:9" ht="9.75" customHeight="1" x14ac:dyDescent="0.25">
      <c r="A15" s="16"/>
      <c r="B15" s="16"/>
      <c r="C15" s="2"/>
      <c r="D15" s="130"/>
      <c r="E15" s="130"/>
      <c r="F15" s="130"/>
      <c r="G15" s="130"/>
      <c r="I15" s="4">
        <f>40.886+40.405+5.156+5.154+5.141</f>
        <v>96.742000000000004</v>
      </c>
    </row>
    <row r="16" spans="1:9" ht="18.75" customHeight="1" x14ac:dyDescent="0.25">
      <c r="A16" s="16"/>
      <c r="B16" s="16"/>
      <c r="C16" s="2" t="s">
        <v>5</v>
      </c>
      <c r="D16" s="134">
        <v>20.622</v>
      </c>
      <c r="E16" s="135"/>
      <c r="F16" s="27">
        <v>2.6</v>
      </c>
      <c r="G16" s="27">
        <f>F16+D16</f>
        <v>23.222000000000001</v>
      </c>
    </row>
    <row r="17" spans="1:9" ht="10.5" customHeight="1" x14ac:dyDescent="0.25">
      <c r="A17" s="16"/>
      <c r="B17" s="16"/>
      <c r="C17" s="2"/>
      <c r="D17" s="130"/>
      <c r="E17" s="130"/>
      <c r="F17" s="130"/>
      <c r="G17" s="130"/>
    </row>
    <row r="18" spans="1:9" ht="21" customHeight="1" x14ac:dyDescent="0.25">
      <c r="A18" s="16"/>
      <c r="B18" s="16"/>
      <c r="C18" s="2" t="s">
        <v>6</v>
      </c>
      <c r="D18" s="151">
        <f>5.156+5.156+5.156+5.154</f>
        <v>20.622</v>
      </c>
      <c r="E18" s="152"/>
      <c r="F18" s="27">
        <v>0</v>
      </c>
      <c r="G18" s="27">
        <f>F18+D18</f>
        <v>20.622</v>
      </c>
      <c r="I18" s="4">
        <f>40.886+40.405+10.31+5.141</f>
        <v>96.742000000000004</v>
      </c>
    </row>
    <row r="19" spans="1:9" ht="8.25" customHeight="1" x14ac:dyDescent="0.25">
      <c r="A19" s="16"/>
      <c r="B19" s="16"/>
      <c r="C19" s="2"/>
      <c r="D19" s="130"/>
      <c r="E19" s="130"/>
      <c r="F19" s="130"/>
      <c r="G19" s="130"/>
    </row>
    <row r="20" spans="1:9" ht="21" customHeight="1" x14ac:dyDescent="0.25">
      <c r="A20" s="16"/>
      <c r="B20" s="16"/>
      <c r="C20" s="2" t="s">
        <v>7</v>
      </c>
      <c r="D20" s="159">
        <v>0</v>
      </c>
      <c r="E20" s="160"/>
      <c r="F20" s="41">
        <v>0</v>
      </c>
      <c r="G20" s="41">
        <f>F20+D20</f>
        <v>0</v>
      </c>
    </row>
    <row r="21" spans="1:9" ht="7.5" customHeight="1" x14ac:dyDescent="0.25">
      <c r="A21" s="16"/>
      <c r="B21" s="16"/>
      <c r="C21" s="2"/>
      <c r="D21" s="130"/>
      <c r="E21" s="130"/>
      <c r="F21" s="130"/>
      <c r="G21" s="130"/>
    </row>
    <row r="22" spans="1:9" ht="21" customHeight="1" x14ac:dyDescent="0.25">
      <c r="A22" s="16"/>
      <c r="B22" s="16"/>
      <c r="C22" s="2" t="s">
        <v>8</v>
      </c>
      <c r="D22" s="132">
        <f>40.886+40.405+10.31+5.141</f>
        <v>96.742000000000004</v>
      </c>
      <c r="E22" s="135"/>
      <c r="F22" s="27">
        <v>1.01</v>
      </c>
      <c r="G22" s="27">
        <f>F22+D22</f>
        <v>97.75200000000001</v>
      </c>
      <c r="H22" s="39"/>
    </row>
    <row r="23" spans="1:9" ht="9" customHeight="1" x14ac:dyDescent="0.25">
      <c r="A23" s="16"/>
      <c r="B23" s="16"/>
      <c r="C23" s="2"/>
      <c r="D23" s="2" t="s">
        <v>69</v>
      </c>
    </row>
    <row r="24" spans="1:9" ht="21.75" customHeight="1" x14ac:dyDescent="0.25">
      <c r="A24" s="130">
        <v>5</v>
      </c>
      <c r="B24" s="130"/>
      <c r="C24" s="9" t="s">
        <v>9</v>
      </c>
      <c r="D24" s="9"/>
      <c r="E24" s="6"/>
    </row>
    <row r="25" spans="1:9" x14ac:dyDescent="0.25">
      <c r="C25" s="129" t="s">
        <v>10</v>
      </c>
      <c r="D25" s="129"/>
      <c r="E25" s="129"/>
      <c r="F25" s="129"/>
      <c r="G25" s="129"/>
    </row>
    <row r="26" spans="1:9" s="11" customFormat="1" ht="27" customHeight="1" x14ac:dyDescent="0.25">
      <c r="A26" s="123" t="s">
        <v>11</v>
      </c>
      <c r="B26" s="123"/>
      <c r="C26" s="14" t="s">
        <v>12</v>
      </c>
      <c r="D26" s="124" t="s">
        <v>13</v>
      </c>
      <c r="E26" s="125"/>
      <c r="F26" s="14" t="s">
        <v>14</v>
      </c>
      <c r="G26" s="14" t="s">
        <v>15</v>
      </c>
    </row>
    <row r="27" spans="1:9" x14ac:dyDescent="0.25">
      <c r="A27" s="126"/>
      <c r="B27" s="126"/>
      <c r="C27" s="51"/>
      <c r="D27" s="127"/>
      <c r="E27" s="128"/>
      <c r="F27" s="54"/>
      <c r="G27" s="54"/>
    </row>
    <row r="28" spans="1:9" ht="19.5" customHeight="1" x14ac:dyDescent="0.25">
      <c r="A28" s="120">
        <v>6</v>
      </c>
      <c r="B28" s="120"/>
      <c r="C28" s="4" t="s">
        <v>16</v>
      </c>
      <c r="E28" s="126"/>
      <c r="F28" s="126"/>
      <c r="G28" s="126"/>
    </row>
    <row r="29" spans="1:9" ht="19.5" customHeight="1" x14ac:dyDescent="0.25">
      <c r="E29" s="126"/>
      <c r="F29" s="126"/>
      <c r="G29" s="126"/>
    </row>
    <row r="30" spans="1:9" ht="19.5" customHeight="1" x14ac:dyDescent="0.25">
      <c r="E30" s="126"/>
      <c r="F30" s="126"/>
      <c r="G30" s="126"/>
    </row>
    <row r="31" spans="1:9" x14ac:dyDescent="0.25">
      <c r="A31" s="120">
        <v>7</v>
      </c>
      <c r="B31" s="120"/>
      <c r="C31" s="121" t="s">
        <v>24</v>
      </c>
      <c r="D31" s="121"/>
      <c r="E31" s="121"/>
      <c r="F31" s="121"/>
      <c r="G31" s="121"/>
    </row>
    <row r="32" spans="1:9" ht="9" customHeight="1" thickBot="1" x14ac:dyDescent="0.3">
      <c r="C32" s="8"/>
      <c r="D32" s="8"/>
    </row>
    <row r="33" spans="2:7" ht="17.25" thickTop="1" thickBot="1" x14ac:dyDescent="0.3">
      <c r="B33" s="10"/>
      <c r="C33" s="4" t="s">
        <v>17</v>
      </c>
      <c r="E33" s="10"/>
      <c r="F33" s="118" t="s">
        <v>25</v>
      </c>
      <c r="G33" s="119"/>
    </row>
    <row r="34" spans="2:7" ht="17.25" thickTop="1" thickBot="1" x14ac:dyDescent="0.3">
      <c r="B34" s="10"/>
      <c r="C34" s="4" t="s">
        <v>18</v>
      </c>
      <c r="E34" s="10"/>
      <c r="F34" s="118" t="s">
        <v>26</v>
      </c>
      <c r="G34" s="119"/>
    </row>
    <row r="35" spans="2:7" ht="17.25" thickTop="1" thickBot="1" x14ac:dyDescent="0.3">
      <c r="B35" s="10"/>
      <c r="C35" s="118" t="s">
        <v>19</v>
      </c>
      <c r="D35" s="122"/>
      <c r="E35" s="10"/>
      <c r="F35" s="118" t="s">
        <v>27</v>
      </c>
      <c r="G35" s="119"/>
    </row>
    <row r="36" spans="2:7" ht="17.25" thickTop="1" thickBot="1" x14ac:dyDescent="0.3">
      <c r="B36" s="10"/>
      <c r="C36" s="4" t="s">
        <v>20</v>
      </c>
      <c r="E36" s="10"/>
      <c r="F36" s="118" t="s">
        <v>28</v>
      </c>
      <c r="G36" s="119"/>
    </row>
    <row r="37" spans="2:7" ht="17.25" thickTop="1" thickBot="1" x14ac:dyDescent="0.3">
      <c r="B37" s="10"/>
      <c r="C37" s="4" t="s">
        <v>21</v>
      </c>
      <c r="E37" s="10"/>
      <c r="F37" s="118" t="s">
        <v>29</v>
      </c>
      <c r="G37" s="119"/>
    </row>
    <row r="38" spans="2:7" ht="17.25" thickTop="1" thickBot="1" x14ac:dyDescent="0.3">
      <c r="B38" s="10"/>
      <c r="C38" s="4" t="s">
        <v>22</v>
      </c>
      <c r="E38" s="10"/>
      <c r="F38" s="118" t="s">
        <v>30</v>
      </c>
      <c r="G38" s="119"/>
    </row>
    <row r="39" spans="2:7" ht="17.25" thickTop="1" thickBot="1" x14ac:dyDescent="0.3">
      <c r="B39" s="10"/>
      <c r="C39" s="4" t="s">
        <v>23</v>
      </c>
      <c r="E39" s="10"/>
      <c r="F39" s="118" t="s">
        <v>31</v>
      </c>
      <c r="G39" s="119"/>
    </row>
    <row r="40" spans="2:7" ht="16.5" thickTop="1" x14ac:dyDescent="0.25"/>
  </sheetData>
  <mergeCells count="43">
    <mergeCell ref="A28:B28"/>
    <mergeCell ref="A27:B27"/>
    <mergeCell ref="D27:E27"/>
    <mergeCell ref="F36:G36"/>
    <mergeCell ref="F37:G37"/>
    <mergeCell ref="A31:B31"/>
    <mergeCell ref="C31:G31"/>
    <mergeCell ref="F33:G33"/>
    <mergeCell ref="F34:G34"/>
    <mergeCell ref="C35:D35"/>
    <mergeCell ref="F35:G35"/>
    <mergeCell ref="A7:B7"/>
    <mergeCell ref="D7:G7"/>
    <mergeCell ref="F38:G38"/>
    <mergeCell ref="F39:G39"/>
    <mergeCell ref="D18:E18"/>
    <mergeCell ref="E30:G30"/>
    <mergeCell ref="D19:G19"/>
    <mergeCell ref="D21:G21"/>
    <mergeCell ref="D20:E20"/>
    <mergeCell ref="D22:E22"/>
    <mergeCell ref="E28:G28"/>
    <mergeCell ref="E29:G29"/>
    <mergeCell ref="D17:G17"/>
    <mergeCell ref="D14:E14"/>
    <mergeCell ref="A9:B9"/>
    <mergeCell ref="A26:B26"/>
    <mergeCell ref="F1:G1"/>
    <mergeCell ref="F2:G2"/>
    <mergeCell ref="C3:G3"/>
    <mergeCell ref="C5:G5"/>
    <mergeCell ref="D8:G8"/>
    <mergeCell ref="D26:E26"/>
    <mergeCell ref="D9:G9"/>
    <mergeCell ref="D10:G10"/>
    <mergeCell ref="A11:B11"/>
    <mergeCell ref="D11:G11"/>
    <mergeCell ref="A24:B24"/>
    <mergeCell ref="C25:G25"/>
    <mergeCell ref="A13:B13"/>
    <mergeCell ref="D13:G13"/>
    <mergeCell ref="D15:G15"/>
    <mergeCell ref="D16:E16"/>
  </mergeCells>
  <pageMargins left="0.34" right="0.35" top="0.26" bottom="0.26" header="0.16" footer="0.16"/>
  <pageSetup scale="9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view="pageBreakPreview" topLeftCell="A7" zoomScaleSheetLayoutView="100" workbookViewId="0">
      <selection activeCell="K22" sqref="K22"/>
    </sheetView>
  </sheetViews>
  <sheetFormatPr defaultColWidth="9.140625" defaultRowHeight="15.75" x14ac:dyDescent="0.25"/>
  <cols>
    <col min="1" max="1" width="2.7109375" style="24" bestFit="1" customWidth="1"/>
    <col min="2" max="2" width="3.140625" style="24" customWidth="1"/>
    <col min="3" max="3" width="46.140625" style="4" customWidth="1"/>
    <col min="4" max="5" width="6.7109375" style="4" customWidth="1"/>
    <col min="6" max="6" width="16.28515625" style="36" customWidth="1"/>
    <col min="7" max="7" width="17" style="4" customWidth="1"/>
    <col min="8" max="16384" width="9.140625" style="4"/>
  </cols>
  <sheetData>
    <row r="1" spans="1:8" x14ac:dyDescent="0.25">
      <c r="F1" s="145" t="s">
        <v>4</v>
      </c>
      <c r="G1" s="145"/>
    </row>
    <row r="2" spans="1:8" x14ac:dyDescent="0.25">
      <c r="F2" s="145"/>
      <c r="G2" s="145"/>
    </row>
    <row r="3" spans="1:8" ht="33" customHeight="1" x14ac:dyDescent="0.25">
      <c r="C3" s="146" t="s">
        <v>32</v>
      </c>
      <c r="D3" s="147"/>
      <c r="E3" s="147"/>
      <c r="F3" s="147"/>
      <c r="G3" s="147"/>
    </row>
    <row r="4" spans="1:8" ht="10.5" customHeight="1" x14ac:dyDescent="0.25">
      <c r="C4" s="13"/>
      <c r="D4" s="24"/>
      <c r="E4" s="24"/>
      <c r="G4" s="24"/>
    </row>
    <row r="5" spans="1:8" ht="33" customHeight="1" x14ac:dyDescent="0.25">
      <c r="C5" s="146" t="s">
        <v>33</v>
      </c>
      <c r="D5" s="146"/>
      <c r="E5" s="146"/>
      <c r="F5" s="146"/>
      <c r="G5" s="146"/>
    </row>
    <row r="6" spans="1:8" ht="9.75" customHeight="1" x14ac:dyDescent="0.25"/>
    <row r="7" spans="1:8" ht="22.5" customHeight="1" x14ac:dyDescent="0.25">
      <c r="A7" s="130">
        <v>1</v>
      </c>
      <c r="B7" s="130"/>
      <c r="C7" s="2" t="s">
        <v>0</v>
      </c>
      <c r="D7" s="148" t="s">
        <v>119</v>
      </c>
      <c r="E7" s="148"/>
      <c r="F7" s="148"/>
      <c r="G7" s="148"/>
      <c r="H7" s="7"/>
    </row>
    <row r="8" spans="1:8" ht="9.75" customHeight="1" x14ac:dyDescent="0.25">
      <c r="A8" s="23"/>
      <c r="B8" s="23"/>
      <c r="C8" s="2"/>
      <c r="D8" s="130"/>
      <c r="E8" s="130"/>
      <c r="F8" s="130"/>
      <c r="G8" s="130"/>
      <c r="H8" s="7"/>
    </row>
    <row r="9" spans="1:8" ht="63.75" customHeight="1" x14ac:dyDescent="0.25">
      <c r="A9" s="130">
        <v>2</v>
      </c>
      <c r="B9" s="130"/>
      <c r="C9" s="2" t="s">
        <v>1</v>
      </c>
      <c r="D9" s="149" t="s">
        <v>210</v>
      </c>
      <c r="E9" s="149"/>
      <c r="F9" s="149"/>
      <c r="G9" s="149"/>
      <c r="H9" s="7"/>
    </row>
    <row r="10" spans="1:8" ht="9.75" customHeight="1" x14ac:dyDescent="0.25">
      <c r="A10" s="23"/>
      <c r="B10" s="23"/>
      <c r="C10" s="2"/>
      <c r="D10" s="130"/>
      <c r="E10" s="130"/>
      <c r="F10" s="130"/>
      <c r="G10" s="130"/>
      <c r="H10" s="7"/>
    </row>
    <row r="11" spans="1:8" ht="21" customHeight="1" x14ac:dyDescent="0.25">
      <c r="A11" s="130">
        <v>3</v>
      </c>
      <c r="B11" s="130"/>
      <c r="C11" s="2" t="s">
        <v>2</v>
      </c>
      <c r="D11" s="150" t="s">
        <v>58</v>
      </c>
      <c r="E11" s="150"/>
      <c r="F11" s="150"/>
      <c r="G11" s="150"/>
      <c r="H11" s="7"/>
    </row>
    <row r="12" spans="1:8" ht="8.25" customHeight="1" x14ac:dyDescent="0.25">
      <c r="A12" s="23"/>
      <c r="B12" s="23"/>
      <c r="C12" s="2"/>
      <c r="D12" s="21"/>
      <c r="E12" s="21"/>
      <c r="F12" s="34"/>
      <c r="G12" s="21"/>
      <c r="H12" s="7"/>
    </row>
    <row r="13" spans="1:8" ht="21" customHeight="1" x14ac:dyDescent="0.25">
      <c r="A13" s="130">
        <v>4</v>
      </c>
      <c r="B13" s="130"/>
      <c r="C13" s="2" t="s">
        <v>39</v>
      </c>
      <c r="D13" s="131"/>
      <c r="E13" s="131"/>
      <c r="F13" s="131"/>
      <c r="G13" s="131"/>
      <c r="H13" s="7"/>
    </row>
    <row r="14" spans="1:8" ht="21" customHeight="1" x14ac:dyDescent="0.25">
      <c r="A14" s="23"/>
      <c r="B14" s="23"/>
      <c r="C14" s="2"/>
      <c r="D14" s="134" t="s">
        <v>42</v>
      </c>
      <c r="E14" s="135"/>
      <c r="F14" s="37" t="s">
        <v>35</v>
      </c>
      <c r="G14" s="37" t="s">
        <v>40</v>
      </c>
      <c r="H14" s="7"/>
    </row>
    <row r="15" spans="1:8" ht="9.75" customHeight="1" x14ac:dyDescent="0.25">
      <c r="A15" s="23"/>
      <c r="B15" s="23"/>
      <c r="C15" s="2"/>
    </row>
    <row r="16" spans="1:8" ht="18.75" customHeight="1" x14ac:dyDescent="0.25">
      <c r="A16" s="23"/>
      <c r="B16" s="23"/>
      <c r="C16" s="2" t="s">
        <v>5</v>
      </c>
      <c r="D16" s="132">
        <v>18.597999999999999</v>
      </c>
      <c r="E16" s="133"/>
      <c r="F16" s="27">
        <v>1.8</v>
      </c>
      <c r="G16" s="27">
        <f>D16+F16</f>
        <v>20.398</v>
      </c>
    </row>
    <row r="17" spans="1:8" ht="10.5" customHeight="1" x14ac:dyDescent="0.25">
      <c r="A17" s="23"/>
      <c r="B17" s="23"/>
      <c r="C17" s="2"/>
      <c r="D17" s="130"/>
      <c r="E17" s="130"/>
      <c r="F17" s="130"/>
      <c r="G17" s="130"/>
    </row>
    <row r="18" spans="1:8" ht="21" customHeight="1" x14ac:dyDescent="0.25">
      <c r="A18" s="23"/>
      <c r="B18" s="23"/>
      <c r="C18" s="2" t="s">
        <v>6</v>
      </c>
      <c r="D18" s="151">
        <f xml:space="preserve"> 4.65+4.65+4.649</f>
        <v>13.949000000000002</v>
      </c>
      <c r="E18" s="152"/>
      <c r="F18" s="27">
        <v>0</v>
      </c>
      <c r="G18" s="27">
        <f>D18+F18</f>
        <v>13.949000000000002</v>
      </c>
    </row>
    <row r="19" spans="1:8" ht="8.25" customHeight="1" x14ac:dyDescent="0.25">
      <c r="A19" s="23"/>
      <c r="B19" s="23"/>
      <c r="C19" s="2"/>
      <c r="D19" s="130"/>
      <c r="E19" s="130"/>
      <c r="F19" s="130"/>
      <c r="G19" s="130"/>
    </row>
    <row r="20" spans="1:8" ht="21" customHeight="1" x14ac:dyDescent="0.25">
      <c r="A20" s="23"/>
      <c r="B20" s="23"/>
      <c r="C20" s="2" t="s">
        <v>7</v>
      </c>
      <c r="D20" s="159">
        <v>0</v>
      </c>
      <c r="E20" s="160"/>
      <c r="F20" s="41">
        <v>0</v>
      </c>
      <c r="G20" s="41">
        <f>D20+F20</f>
        <v>0</v>
      </c>
    </row>
    <row r="21" spans="1:8" ht="7.5" customHeight="1" x14ac:dyDescent="0.25">
      <c r="A21" s="23"/>
      <c r="B21" s="23"/>
      <c r="C21" s="2"/>
      <c r="D21" s="130"/>
      <c r="E21" s="130"/>
      <c r="F21" s="130"/>
      <c r="G21" s="130"/>
    </row>
    <row r="22" spans="1:8" ht="21" customHeight="1" x14ac:dyDescent="0.25">
      <c r="A22" s="23"/>
      <c r="B22" s="23"/>
      <c r="C22" s="2" t="s">
        <v>8</v>
      </c>
      <c r="D22" s="132">
        <f>4.65+4.649</f>
        <v>9.2989999999999995</v>
      </c>
      <c r="E22" s="133"/>
      <c r="F22" s="27">
        <v>0</v>
      </c>
      <c r="G22" s="27">
        <f>D22+F22</f>
        <v>9.2989999999999995</v>
      </c>
      <c r="H22" s="39"/>
    </row>
    <row r="23" spans="1:8" ht="9" customHeight="1" x14ac:dyDescent="0.25">
      <c r="A23" s="23"/>
      <c r="B23" s="23"/>
      <c r="C23" s="2"/>
      <c r="D23" s="2"/>
    </row>
    <row r="24" spans="1:8" ht="21.75" customHeight="1" x14ac:dyDescent="0.25">
      <c r="A24" s="130">
        <v>5</v>
      </c>
      <c r="B24" s="130"/>
      <c r="C24" s="9" t="s">
        <v>9</v>
      </c>
      <c r="D24" s="9"/>
      <c r="E24" s="6"/>
    </row>
    <row r="25" spans="1:8" x14ac:dyDescent="0.25">
      <c r="C25" s="129" t="s">
        <v>10</v>
      </c>
      <c r="D25" s="129"/>
      <c r="E25" s="129"/>
      <c r="F25" s="129"/>
      <c r="G25" s="129"/>
    </row>
    <row r="26" spans="1:8" s="11" customFormat="1" ht="27" customHeight="1" x14ac:dyDescent="0.25">
      <c r="A26" s="123" t="s">
        <v>11</v>
      </c>
      <c r="B26" s="123"/>
      <c r="C26" s="14" t="s">
        <v>12</v>
      </c>
      <c r="D26" s="124" t="s">
        <v>13</v>
      </c>
      <c r="E26" s="125"/>
      <c r="F26" s="14" t="s">
        <v>14</v>
      </c>
      <c r="G26" s="14" t="s">
        <v>15</v>
      </c>
    </row>
    <row r="27" spans="1:8" x14ac:dyDescent="0.25">
      <c r="A27" s="126"/>
      <c r="B27" s="126"/>
      <c r="C27" s="5"/>
      <c r="D27" s="126"/>
      <c r="E27" s="126"/>
      <c r="F27" s="84"/>
      <c r="G27" s="5"/>
    </row>
    <row r="28" spans="1:8" ht="19.5" customHeight="1" x14ac:dyDescent="0.25">
      <c r="A28" s="120">
        <v>6</v>
      </c>
      <c r="B28" s="120"/>
      <c r="C28" s="4" t="s">
        <v>16</v>
      </c>
      <c r="E28" s="126"/>
      <c r="F28" s="126"/>
      <c r="G28" s="126"/>
    </row>
    <row r="29" spans="1:8" ht="19.5" customHeight="1" x14ac:dyDescent="0.25">
      <c r="E29" s="126"/>
      <c r="F29" s="126"/>
      <c r="G29" s="126"/>
    </row>
    <row r="30" spans="1:8" ht="19.5" customHeight="1" x14ac:dyDescent="0.25">
      <c r="E30" s="126"/>
      <c r="F30" s="126"/>
      <c r="G30" s="126"/>
    </row>
    <row r="32" spans="1:8" x14ac:dyDescent="0.25">
      <c r="A32" s="120">
        <v>7</v>
      </c>
      <c r="B32" s="120"/>
      <c r="C32" s="121" t="s">
        <v>24</v>
      </c>
      <c r="D32" s="121"/>
      <c r="E32" s="121"/>
      <c r="F32" s="121"/>
      <c r="G32" s="121"/>
    </row>
    <row r="33" spans="2:7" ht="9" customHeight="1" thickBot="1" x14ac:dyDescent="0.3">
      <c r="C33" s="8"/>
      <c r="D33" s="8"/>
    </row>
    <row r="34" spans="2:7" ht="17.25" thickTop="1" thickBot="1" x14ac:dyDescent="0.3">
      <c r="B34" s="10"/>
      <c r="C34" s="4" t="s">
        <v>17</v>
      </c>
      <c r="E34" s="10"/>
      <c r="F34" s="118" t="s">
        <v>25</v>
      </c>
      <c r="G34" s="119"/>
    </row>
    <row r="35" spans="2:7" ht="17.25" thickTop="1" thickBot="1" x14ac:dyDescent="0.3">
      <c r="B35" s="10"/>
      <c r="C35" s="4" t="s">
        <v>18</v>
      </c>
      <c r="E35" s="10"/>
      <c r="F35" s="118" t="s">
        <v>26</v>
      </c>
      <c r="G35" s="119"/>
    </row>
    <row r="36" spans="2:7" ht="17.25" thickTop="1" thickBot="1" x14ac:dyDescent="0.3">
      <c r="B36" s="10"/>
      <c r="C36" s="118" t="s">
        <v>19</v>
      </c>
      <c r="D36" s="122"/>
      <c r="E36" s="10"/>
      <c r="F36" s="118" t="s">
        <v>27</v>
      </c>
      <c r="G36" s="119"/>
    </row>
    <row r="37" spans="2:7" ht="17.25" thickTop="1" thickBot="1" x14ac:dyDescent="0.3">
      <c r="B37" s="10"/>
      <c r="C37" s="4" t="s">
        <v>20</v>
      </c>
      <c r="E37" s="10"/>
      <c r="F37" s="118" t="s">
        <v>28</v>
      </c>
      <c r="G37" s="119"/>
    </row>
    <row r="38" spans="2:7" ht="17.25" thickTop="1" thickBot="1" x14ac:dyDescent="0.3">
      <c r="B38" s="10"/>
      <c r="C38" s="4" t="s">
        <v>21</v>
      </c>
      <c r="E38" s="10"/>
      <c r="F38" s="118" t="s">
        <v>29</v>
      </c>
      <c r="G38" s="119"/>
    </row>
    <row r="39" spans="2:7" ht="17.25" thickTop="1" thickBot="1" x14ac:dyDescent="0.3">
      <c r="B39" s="10"/>
      <c r="C39" s="4" t="s">
        <v>22</v>
      </c>
      <c r="E39" s="10"/>
      <c r="F39" s="118" t="s">
        <v>30</v>
      </c>
      <c r="G39" s="119"/>
    </row>
    <row r="40" spans="2:7" ht="17.25" thickTop="1" thickBot="1" x14ac:dyDescent="0.3">
      <c r="B40" s="10"/>
      <c r="C40" s="4" t="s">
        <v>23</v>
      </c>
      <c r="E40" s="10"/>
      <c r="F40" s="118" t="s">
        <v>31</v>
      </c>
      <c r="G40" s="119"/>
    </row>
    <row r="41" spans="2:7" ht="16.5" thickTop="1" x14ac:dyDescent="0.25">
      <c r="G41" s="25"/>
    </row>
  </sheetData>
  <mergeCells count="42">
    <mergeCell ref="C25:G25"/>
    <mergeCell ref="A13:B13"/>
    <mergeCell ref="D8:G8"/>
    <mergeCell ref="A9:B9"/>
    <mergeCell ref="D9:G9"/>
    <mergeCell ref="D10:G10"/>
    <mergeCell ref="A11:B11"/>
    <mergeCell ref="D11:G11"/>
    <mergeCell ref="F1:G1"/>
    <mergeCell ref="F2:G2"/>
    <mergeCell ref="C3:G3"/>
    <mergeCell ref="C5:G5"/>
    <mergeCell ref="A7:B7"/>
    <mergeCell ref="D7:G7"/>
    <mergeCell ref="D13:G13"/>
    <mergeCell ref="D14:E14"/>
    <mergeCell ref="D16:E16"/>
    <mergeCell ref="D17:G17"/>
    <mergeCell ref="D18:E18"/>
    <mergeCell ref="D19:G19"/>
    <mergeCell ref="D21:G21"/>
    <mergeCell ref="A24:B24"/>
    <mergeCell ref="D20:E20"/>
    <mergeCell ref="D22:E22"/>
    <mergeCell ref="A26:B26"/>
    <mergeCell ref="D26:E26"/>
    <mergeCell ref="E30:G30"/>
    <mergeCell ref="A28:B28"/>
    <mergeCell ref="E28:G28"/>
    <mergeCell ref="E29:G29"/>
    <mergeCell ref="A27:B27"/>
    <mergeCell ref="D27:E27"/>
    <mergeCell ref="F37:G37"/>
    <mergeCell ref="F38:G38"/>
    <mergeCell ref="F39:G39"/>
    <mergeCell ref="F40:G40"/>
    <mergeCell ref="A32:B32"/>
    <mergeCell ref="C32:G32"/>
    <mergeCell ref="F34:G34"/>
    <mergeCell ref="F35:G35"/>
    <mergeCell ref="C36:D36"/>
    <mergeCell ref="F36:G36"/>
  </mergeCells>
  <pageMargins left="0.34" right="0.35" top="0.26" bottom="0.26" header="0.16" footer="0.16"/>
  <pageSetup scale="9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view="pageBreakPreview" topLeftCell="A17" zoomScaleSheetLayoutView="100" workbookViewId="0">
      <selection activeCell="A27" sqref="A27:XFD31"/>
    </sheetView>
  </sheetViews>
  <sheetFormatPr defaultColWidth="9.140625" defaultRowHeight="15.75" x14ac:dyDescent="0.25"/>
  <cols>
    <col min="1" max="1" width="2.7109375" style="24" bestFit="1" customWidth="1"/>
    <col min="2" max="2" width="3.140625" style="24" customWidth="1"/>
    <col min="3" max="3" width="46.140625" style="4" customWidth="1"/>
    <col min="4" max="5" width="6.7109375" style="4" customWidth="1"/>
    <col min="6" max="6" width="16.28515625" style="36" customWidth="1"/>
    <col min="7" max="7" width="17" style="4" customWidth="1"/>
    <col min="8" max="16384" width="9.140625" style="4"/>
  </cols>
  <sheetData>
    <row r="1" spans="1:8" x14ac:dyDescent="0.25">
      <c r="F1" s="145" t="s">
        <v>4</v>
      </c>
      <c r="G1" s="145"/>
    </row>
    <row r="2" spans="1:8" x14ac:dyDescent="0.25">
      <c r="F2" s="145"/>
      <c r="G2" s="145"/>
    </row>
    <row r="3" spans="1:8" ht="33" customHeight="1" x14ac:dyDescent="0.25">
      <c r="C3" s="146" t="s">
        <v>32</v>
      </c>
      <c r="D3" s="147"/>
      <c r="E3" s="147"/>
      <c r="F3" s="147"/>
      <c r="G3" s="147"/>
    </row>
    <row r="4" spans="1:8" ht="10.5" customHeight="1" x14ac:dyDescent="0.25">
      <c r="C4" s="13"/>
      <c r="D4" s="24"/>
      <c r="E4" s="24"/>
      <c r="G4" s="24"/>
    </row>
    <row r="5" spans="1:8" ht="33" customHeight="1" x14ac:dyDescent="0.25">
      <c r="C5" s="146" t="s">
        <v>33</v>
      </c>
      <c r="D5" s="146"/>
      <c r="E5" s="146"/>
      <c r="F5" s="146"/>
      <c r="G5" s="146"/>
    </row>
    <row r="6" spans="1:8" ht="9.75" customHeight="1" x14ac:dyDescent="0.25"/>
    <row r="7" spans="1:8" ht="22.5" customHeight="1" x14ac:dyDescent="0.25">
      <c r="A7" s="130">
        <v>1</v>
      </c>
      <c r="B7" s="130"/>
      <c r="C7" s="2" t="s">
        <v>0</v>
      </c>
      <c r="D7" s="148" t="s">
        <v>120</v>
      </c>
      <c r="E7" s="148"/>
      <c r="F7" s="148"/>
      <c r="G7" s="148"/>
      <c r="H7" s="7"/>
    </row>
    <row r="8" spans="1:8" ht="9.75" customHeight="1" x14ac:dyDescent="0.25">
      <c r="A8" s="23"/>
      <c r="B8" s="23"/>
      <c r="C8" s="2"/>
      <c r="D8" s="130"/>
      <c r="E8" s="130"/>
      <c r="F8" s="130"/>
      <c r="G8" s="130"/>
      <c r="H8" s="7"/>
    </row>
    <row r="9" spans="1:8" ht="63.75" customHeight="1" x14ac:dyDescent="0.25">
      <c r="A9" s="130">
        <v>2</v>
      </c>
      <c r="B9" s="130"/>
      <c r="C9" s="2" t="s">
        <v>1</v>
      </c>
      <c r="D9" s="149" t="s">
        <v>211</v>
      </c>
      <c r="E9" s="149"/>
      <c r="F9" s="149"/>
      <c r="G9" s="149"/>
      <c r="H9" s="7"/>
    </row>
    <row r="10" spans="1:8" ht="9.75" customHeight="1" x14ac:dyDescent="0.25">
      <c r="A10" s="23"/>
      <c r="B10" s="23"/>
      <c r="C10" s="2"/>
      <c r="D10" s="130"/>
      <c r="E10" s="130"/>
      <c r="F10" s="130"/>
      <c r="G10" s="130"/>
      <c r="H10" s="7"/>
    </row>
    <row r="11" spans="1:8" ht="21" customHeight="1" x14ac:dyDescent="0.25">
      <c r="A11" s="130">
        <v>3</v>
      </c>
      <c r="B11" s="130"/>
      <c r="C11" s="2" t="s">
        <v>2</v>
      </c>
      <c r="D11" s="150" t="s">
        <v>58</v>
      </c>
      <c r="E11" s="150"/>
      <c r="F11" s="150"/>
      <c r="G11" s="150"/>
      <c r="H11" s="7"/>
    </row>
    <row r="12" spans="1:8" ht="8.25" customHeight="1" x14ac:dyDescent="0.25">
      <c r="A12" s="23"/>
      <c r="B12" s="23"/>
      <c r="C12" s="2"/>
      <c r="D12" s="21"/>
      <c r="E12" s="21"/>
      <c r="F12" s="34"/>
      <c r="G12" s="21"/>
      <c r="H12" s="7">
        <f>12.66-12.64</f>
        <v>1.9999999999999574E-2</v>
      </c>
    </row>
    <row r="13" spans="1:8" ht="21" customHeight="1" x14ac:dyDescent="0.25">
      <c r="A13" s="130">
        <v>4</v>
      </c>
      <c r="B13" s="130"/>
      <c r="C13" s="2" t="s">
        <v>39</v>
      </c>
      <c r="D13" s="131"/>
      <c r="E13" s="131"/>
      <c r="F13" s="131"/>
      <c r="G13" s="131"/>
      <c r="H13" s="7"/>
    </row>
    <row r="14" spans="1:8" ht="21" customHeight="1" x14ac:dyDescent="0.25">
      <c r="A14" s="23"/>
      <c r="B14" s="23"/>
      <c r="C14" s="2"/>
      <c r="D14" s="134" t="s">
        <v>42</v>
      </c>
      <c r="E14" s="135"/>
      <c r="F14" s="37" t="s">
        <v>35</v>
      </c>
      <c r="G14" s="37" t="s">
        <v>40</v>
      </c>
      <c r="H14" s="7"/>
    </row>
    <row r="15" spans="1:8" ht="9.75" customHeight="1" x14ac:dyDescent="0.25">
      <c r="A15" s="23"/>
      <c r="B15" s="23"/>
      <c r="C15" s="2"/>
    </row>
    <row r="16" spans="1:8" ht="18.75" customHeight="1" x14ac:dyDescent="0.25">
      <c r="A16" s="23"/>
      <c r="B16" s="23"/>
      <c r="C16" s="2" t="s">
        <v>5</v>
      </c>
      <c r="D16" s="132">
        <v>16.879000000000001</v>
      </c>
      <c r="E16" s="133"/>
      <c r="F16" s="27">
        <v>1.8</v>
      </c>
      <c r="G16" s="27">
        <f>D16+F16</f>
        <v>18.679000000000002</v>
      </c>
    </row>
    <row r="17" spans="1:8" ht="10.5" customHeight="1" x14ac:dyDescent="0.25">
      <c r="A17" s="23"/>
      <c r="B17" s="23"/>
      <c r="C17" s="2"/>
      <c r="D17" s="130"/>
      <c r="E17" s="130"/>
      <c r="F17" s="130"/>
      <c r="G17" s="130"/>
    </row>
    <row r="18" spans="1:8" ht="21" customHeight="1" x14ac:dyDescent="0.25">
      <c r="A18" s="23"/>
      <c r="B18" s="23"/>
      <c r="C18" s="2" t="s">
        <v>6</v>
      </c>
      <c r="D18" s="151">
        <v>12.66</v>
      </c>
      <c r="E18" s="152"/>
      <c r="F18" s="27">
        <v>0</v>
      </c>
      <c r="G18" s="27">
        <f>D18+F18</f>
        <v>12.66</v>
      </c>
    </row>
    <row r="19" spans="1:8" ht="8.25" customHeight="1" x14ac:dyDescent="0.25">
      <c r="A19" s="23"/>
      <c r="B19" s="23"/>
      <c r="C19" s="2"/>
      <c r="D19" s="130"/>
      <c r="E19" s="130"/>
      <c r="F19" s="130"/>
      <c r="G19" s="130"/>
    </row>
    <row r="20" spans="1:8" ht="21" customHeight="1" x14ac:dyDescent="0.25">
      <c r="A20" s="23"/>
      <c r="B20" s="23"/>
      <c r="C20" s="2" t="s">
        <v>7</v>
      </c>
      <c r="D20" s="174">
        <v>0</v>
      </c>
      <c r="E20" s="175"/>
      <c r="F20" s="41">
        <v>0</v>
      </c>
      <c r="G20" s="41">
        <f>D20+F20</f>
        <v>0</v>
      </c>
    </row>
    <row r="21" spans="1:8" ht="7.5" customHeight="1" x14ac:dyDescent="0.25">
      <c r="A21" s="23"/>
      <c r="B21" s="23"/>
      <c r="C21" s="2"/>
      <c r="D21" s="130"/>
      <c r="E21" s="130"/>
      <c r="F21" s="130"/>
      <c r="G21" s="130"/>
    </row>
    <row r="22" spans="1:8" ht="21" customHeight="1" x14ac:dyDescent="0.25">
      <c r="A22" s="23"/>
      <c r="B22" s="23"/>
      <c r="C22" s="2" t="s">
        <v>8</v>
      </c>
      <c r="D22" s="132">
        <f>4.22+4.219</f>
        <v>8.4390000000000001</v>
      </c>
      <c r="E22" s="133"/>
      <c r="F22" s="27">
        <v>0</v>
      </c>
      <c r="G22" s="27">
        <f>D22+F22</f>
        <v>8.4390000000000001</v>
      </c>
      <c r="H22" s="39"/>
    </row>
    <row r="23" spans="1:8" ht="9" customHeight="1" x14ac:dyDescent="0.25">
      <c r="A23" s="23"/>
      <c r="B23" s="23"/>
      <c r="C23" s="2"/>
      <c r="D23" s="2"/>
    </row>
    <row r="24" spans="1:8" ht="21.75" customHeight="1" x14ac:dyDescent="0.25">
      <c r="A24" s="130">
        <v>5</v>
      </c>
      <c r="B24" s="130"/>
      <c r="C24" s="9" t="s">
        <v>9</v>
      </c>
      <c r="D24" s="9"/>
      <c r="E24" s="6"/>
    </row>
    <row r="25" spans="1:8" x14ac:dyDescent="0.25">
      <c r="C25" s="129" t="s">
        <v>10</v>
      </c>
      <c r="D25" s="129"/>
      <c r="E25" s="129"/>
      <c r="F25" s="129"/>
      <c r="G25" s="129"/>
    </row>
    <row r="26" spans="1:8" s="11" customFormat="1" ht="27" customHeight="1" x14ac:dyDescent="0.25">
      <c r="A26" s="123" t="s">
        <v>11</v>
      </c>
      <c r="B26" s="123"/>
      <c r="C26" s="14" t="s">
        <v>12</v>
      </c>
      <c r="D26" s="124" t="s">
        <v>13</v>
      </c>
      <c r="E26" s="125"/>
      <c r="F26" s="14" t="s">
        <v>14</v>
      </c>
      <c r="G26" s="14" t="s">
        <v>15</v>
      </c>
    </row>
    <row r="28" spans="1:8" ht="19.5" customHeight="1" x14ac:dyDescent="0.25">
      <c r="A28" s="120">
        <v>6</v>
      </c>
      <c r="B28" s="120"/>
      <c r="C28" s="4" t="s">
        <v>16</v>
      </c>
      <c r="E28" s="126"/>
      <c r="F28" s="126"/>
      <c r="G28" s="126"/>
    </row>
    <row r="29" spans="1:8" ht="19.5" customHeight="1" x14ac:dyDescent="0.25">
      <c r="E29" s="126"/>
      <c r="F29" s="126"/>
      <c r="G29" s="126"/>
    </row>
    <row r="30" spans="1:8" ht="19.5" customHeight="1" x14ac:dyDescent="0.25">
      <c r="E30" s="126"/>
      <c r="F30" s="126"/>
      <c r="G30" s="126"/>
    </row>
    <row r="32" spans="1:8" x14ac:dyDescent="0.25">
      <c r="A32" s="120">
        <v>7</v>
      </c>
      <c r="B32" s="120"/>
      <c r="C32" s="121" t="s">
        <v>24</v>
      </c>
      <c r="D32" s="121"/>
      <c r="E32" s="121"/>
      <c r="F32" s="121"/>
      <c r="G32" s="121"/>
    </row>
    <row r="33" spans="2:7" ht="9" customHeight="1" thickBot="1" x14ac:dyDescent="0.3">
      <c r="C33" s="8"/>
      <c r="D33" s="8"/>
    </row>
    <row r="34" spans="2:7" ht="17.25" thickTop="1" thickBot="1" x14ac:dyDescent="0.3">
      <c r="B34" s="10"/>
      <c r="C34" s="4" t="s">
        <v>17</v>
      </c>
      <c r="E34" s="10"/>
      <c r="F34" s="118" t="s">
        <v>25</v>
      </c>
      <c r="G34" s="119"/>
    </row>
    <row r="35" spans="2:7" ht="17.25" thickTop="1" thickBot="1" x14ac:dyDescent="0.3">
      <c r="B35" s="10"/>
      <c r="C35" s="4" t="s">
        <v>18</v>
      </c>
      <c r="E35" s="10"/>
      <c r="F35" s="118" t="s">
        <v>26</v>
      </c>
      <c r="G35" s="119"/>
    </row>
    <row r="36" spans="2:7" ht="17.25" thickTop="1" thickBot="1" x14ac:dyDescent="0.3">
      <c r="B36" s="10"/>
      <c r="C36" s="118" t="s">
        <v>19</v>
      </c>
      <c r="D36" s="122"/>
      <c r="E36" s="10"/>
      <c r="F36" s="118" t="s">
        <v>27</v>
      </c>
      <c r="G36" s="119"/>
    </row>
    <row r="37" spans="2:7" ht="17.25" thickTop="1" thickBot="1" x14ac:dyDescent="0.3">
      <c r="B37" s="10"/>
      <c r="C37" s="4" t="s">
        <v>20</v>
      </c>
      <c r="E37" s="10"/>
      <c r="F37" s="118" t="s">
        <v>28</v>
      </c>
      <c r="G37" s="119"/>
    </row>
    <row r="38" spans="2:7" ht="17.25" thickTop="1" thickBot="1" x14ac:dyDescent="0.3">
      <c r="B38" s="10"/>
      <c r="C38" s="4" t="s">
        <v>21</v>
      </c>
      <c r="E38" s="10"/>
      <c r="F38" s="118" t="s">
        <v>29</v>
      </c>
      <c r="G38" s="119"/>
    </row>
    <row r="39" spans="2:7" ht="17.25" thickTop="1" thickBot="1" x14ac:dyDescent="0.3">
      <c r="B39" s="10"/>
      <c r="C39" s="4" t="s">
        <v>22</v>
      </c>
      <c r="E39" s="10"/>
      <c r="F39" s="118" t="s">
        <v>30</v>
      </c>
      <c r="G39" s="119"/>
    </row>
    <row r="40" spans="2:7" ht="17.25" thickTop="1" thickBot="1" x14ac:dyDescent="0.3">
      <c r="B40" s="10"/>
      <c r="C40" s="4" t="s">
        <v>23</v>
      </c>
      <c r="E40" s="10"/>
      <c r="F40" s="118" t="s">
        <v>31</v>
      </c>
      <c r="G40" s="119"/>
    </row>
    <row r="41" spans="2:7" ht="16.5" thickTop="1" x14ac:dyDescent="0.25">
      <c r="G41" s="25"/>
    </row>
  </sheetData>
  <mergeCells count="40">
    <mergeCell ref="F1:G1"/>
    <mergeCell ref="F2:G2"/>
    <mergeCell ref="C3:G3"/>
    <mergeCell ref="C5:G5"/>
    <mergeCell ref="A7:B7"/>
    <mergeCell ref="D7:G7"/>
    <mergeCell ref="D8:G8"/>
    <mergeCell ref="A9:B9"/>
    <mergeCell ref="D9:G9"/>
    <mergeCell ref="D10:G10"/>
    <mergeCell ref="A11:B11"/>
    <mergeCell ref="D11:G11"/>
    <mergeCell ref="C25:G25"/>
    <mergeCell ref="A13:B13"/>
    <mergeCell ref="D13:G13"/>
    <mergeCell ref="D14:E14"/>
    <mergeCell ref="D16:E16"/>
    <mergeCell ref="D17:G17"/>
    <mergeCell ref="D18:E18"/>
    <mergeCell ref="D19:G19"/>
    <mergeCell ref="D21:G21"/>
    <mergeCell ref="A24:B24"/>
    <mergeCell ref="D20:E20"/>
    <mergeCell ref="D22:E22"/>
    <mergeCell ref="A26:B26"/>
    <mergeCell ref="D26:E26"/>
    <mergeCell ref="E30:G30"/>
    <mergeCell ref="A28:B28"/>
    <mergeCell ref="E28:G28"/>
    <mergeCell ref="E29:G29"/>
    <mergeCell ref="F37:G37"/>
    <mergeCell ref="F38:G38"/>
    <mergeCell ref="F39:G39"/>
    <mergeCell ref="F40:G40"/>
    <mergeCell ref="A32:B32"/>
    <mergeCell ref="C32:G32"/>
    <mergeCell ref="F34:G34"/>
    <mergeCell ref="F35:G35"/>
    <mergeCell ref="C36:D36"/>
    <mergeCell ref="F36:G36"/>
  </mergeCells>
  <pageMargins left="0.34" right="0.35" top="0.26" bottom="0.26" header="0.16" footer="0.16"/>
  <pageSetup scale="9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view="pageBreakPreview" topLeftCell="A16" zoomScaleSheetLayoutView="100" workbookViewId="0">
      <selection activeCell="A27" sqref="A27:XFD31"/>
    </sheetView>
  </sheetViews>
  <sheetFormatPr defaultColWidth="9.140625" defaultRowHeight="15.75" x14ac:dyDescent="0.25"/>
  <cols>
    <col min="1" max="1" width="2.7109375" style="24" bestFit="1" customWidth="1"/>
    <col min="2" max="2" width="3.140625" style="24" customWidth="1"/>
    <col min="3" max="3" width="46.140625" style="4" customWidth="1"/>
    <col min="4" max="5" width="6.7109375" style="4" customWidth="1"/>
    <col min="6" max="6" width="16.28515625" style="36" customWidth="1"/>
    <col min="7" max="7" width="17" style="4" customWidth="1"/>
    <col min="8" max="16384" width="9.140625" style="4"/>
  </cols>
  <sheetData>
    <row r="1" spans="1:8" x14ac:dyDescent="0.25">
      <c r="F1" s="145" t="s">
        <v>4</v>
      </c>
      <c r="G1" s="145"/>
    </row>
    <row r="2" spans="1:8" x14ac:dyDescent="0.25">
      <c r="F2" s="145"/>
      <c r="G2" s="145"/>
    </row>
    <row r="3" spans="1:8" ht="33" customHeight="1" x14ac:dyDescent="0.25">
      <c r="C3" s="146" t="s">
        <v>32</v>
      </c>
      <c r="D3" s="147"/>
      <c r="E3" s="147"/>
      <c r="F3" s="147"/>
      <c r="G3" s="147"/>
    </row>
    <row r="4" spans="1:8" ht="10.5" customHeight="1" x14ac:dyDescent="0.25">
      <c r="C4" s="13"/>
      <c r="D4" s="24"/>
      <c r="E4" s="24"/>
      <c r="G4" s="24"/>
    </row>
    <row r="5" spans="1:8" ht="33" customHeight="1" x14ac:dyDescent="0.25">
      <c r="C5" s="146" t="s">
        <v>33</v>
      </c>
      <c r="D5" s="146"/>
      <c r="E5" s="146"/>
      <c r="F5" s="146"/>
      <c r="G5" s="146"/>
    </row>
    <row r="6" spans="1:8" ht="9.75" customHeight="1" x14ac:dyDescent="0.25"/>
    <row r="7" spans="1:8" ht="22.5" customHeight="1" x14ac:dyDescent="0.25">
      <c r="A7" s="130">
        <v>1</v>
      </c>
      <c r="B7" s="130"/>
      <c r="C7" s="2" t="s">
        <v>0</v>
      </c>
      <c r="D7" s="148" t="s">
        <v>121</v>
      </c>
      <c r="E7" s="148"/>
      <c r="F7" s="148"/>
      <c r="G7" s="148"/>
      <c r="H7" s="7"/>
    </row>
    <row r="8" spans="1:8" ht="9.75" customHeight="1" x14ac:dyDescent="0.25">
      <c r="A8" s="23"/>
      <c r="B8" s="23"/>
      <c r="C8" s="2"/>
      <c r="D8" s="130"/>
      <c r="E8" s="130"/>
      <c r="F8" s="130"/>
      <c r="G8" s="130"/>
      <c r="H8" s="7"/>
    </row>
    <row r="9" spans="1:8" ht="63.75" customHeight="1" x14ac:dyDescent="0.25">
      <c r="A9" s="130">
        <v>2</v>
      </c>
      <c r="B9" s="130"/>
      <c r="C9" s="2" t="s">
        <v>1</v>
      </c>
      <c r="D9" s="149" t="s">
        <v>212</v>
      </c>
      <c r="E9" s="149"/>
      <c r="F9" s="149"/>
      <c r="G9" s="149"/>
      <c r="H9" s="7"/>
    </row>
    <row r="10" spans="1:8" ht="9.75" customHeight="1" x14ac:dyDescent="0.25">
      <c r="A10" s="23"/>
      <c r="B10" s="23"/>
      <c r="C10" s="2"/>
      <c r="D10" s="130"/>
      <c r="E10" s="130"/>
      <c r="F10" s="130"/>
      <c r="G10" s="130"/>
      <c r="H10" s="7"/>
    </row>
    <row r="11" spans="1:8" ht="21" customHeight="1" x14ac:dyDescent="0.25">
      <c r="A11" s="130">
        <v>3</v>
      </c>
      <c r="B11" s="130"/>
      <c r="C11" s="2" t="s">
        <v>2</v>
      </c>
      <c r="D11" s="150" t="s">
        <v>54</v>
      </c>
      <c r="E11" s="150"/>
      <c r="F11" s="150"/>
      <c r="G11" s="150"/>
      <c r="H11" s="7"/>
    </row>
    <row r="12" spans="1:8" ht="8.25" customHeight="1" x14ac:dyDescent="0.25">
      <c r="A12" s="23"/>
      <c r="B12" s="23"/>
      <c r="C12" s="2"/>
      <c r="D12" s="21"/>
      <c r="E12" s="21"/>
      <c r="F12" s="34"/>
      <c r="G12" s="21"/>
      <c r="H12" s="7"/>
    </row>
    <row r="13" spans="1:8" ht="21" customHeight="1" x14ac:dyDescent="0.25">
      <c r="A13" s="130">
        <v>4</v>
      </c>
      <c r="B13" s="130"/>
      <c r="C13" s="2" t="s">
        <v>39</v>
      </c>
      <c r="D13" s="131"/>
      <c r="E13" s="131"/>
      <c r="F13" s="131"/>
      <c r="G13" s="131"/>
      <c r="H13" s="7"/>
    </row>
    <row r="14" spans="1:8" ht="21" customHeight="1" x14ac:dyDescent="0.25">
      <c r="A14" s="23"/>
      <c r="B14" s="23"/>
      <c r="C14" s="2"/>
      <c r="D14" s="134" t="s">
        <v>42</v>
      </c>
      <c r="E14" s="135"/>
      <c r="F14" s="37" t="s">
        <v>35</v>
      </c>
      <c r="G14" s="37" t="s">
        <v>40</v>
      </c>
      <c r="H14" s="7"/>
    </row>
    <row r="15" spans="1:8" ht="9.75" customHeight="1" x14ac:dyDescent="0.25">
      <c r="A15" s="23"/>
      <c r="B15" s="23"/>
      <c r="C15" s="2"/>
    </row>
    <row r="16" spans="1:8" ht="18.75" customHeight="1" x14ac:dyDescent="0.25">
      <c r="A16" s="23"/>
      <c r="B16" s="23"/>
      <c r="C16" s="2" t="s">
        <v>5</v>
      </c>
      <c r="D16" s="132">
        <v>17.16</v>
      </c>
      <c r="E16" s="133"/>
      <c r="F16" s="27">
        <v>1.8</v>
      </c>
      <c r="G16" s="27">
        <f>D16+F16</f>
        <v>18.96</v>
      </c>
    </row>
    <row r="17" spans="1:7" ht="10.5" customHeight="1" x14ac:dyDescent="0.25">
      <c r="A17" s="23"/>
      <c r="B17" s="23"/>
      <c r="C17" s="2"/>
      <c r="D17" s="130"/>
      <c r="E17" s="130"/>
      <c r="F17" s="130"/>
      <c r="G17" s="130"/>
    </row>
    <row r="18" spans="1:7" ht="21" customHeight="1" x14ac:dyDescent="0.25">
      <c r="A18" s="23"/>
      <c r="B18" s="23"/>
      <c r="C18" s="2" t="s">
        <v>6</v>
      </c>
      <c r="D18" s="151">
        <v>12.87</v>
      </c>
      <c r="E18" s="152"/>
      <c r="F18" s="61">
        <v>0</v>
      </c>
      <c r="G18" s="61">
        <f>D18+F18</f>
        <v>12.87</v>
      </c>
    </row>
    <row r="19" spans="1:7" ht="8.25" customHeight="1" x14ac:dyDescent="0.25">
      <c r="A19" s="23"/>
      <c r="B19" s="23"/>
      <c r="C19" s="2"/>
      <c r="D19" s="158"/>
      <c r="E19" s="158"/>
      <c r="F19" s="158"/>
      <c r="G19" s="158"/>
    </row>
    <row r="20" spans="1:7" ht="21" customHeight="1" x14ac:dyDescent="0.25">
      <c r="A20" s="23"/>
      <c r="B20" s="23"/>
      <c r="C20" s="2" t="s">
        <v>7</v>
      </c>
      <c r="D20" s="174">
        <v>0</v>
      </c>
      <c r="E20" s="175"/>
      <c r="F20" s="62">
        <v>0</v>
      </c>
      <c r="G20" s="62">
        <f>D20+F20</f>
        <v>0</v>
      </c>
    </row>
    <row r="21" spans="1:7" ht="7.5" customHeight="1" x14ac:dyDescent="0.25">
      <c r="A21" s="23"/>
      <c r="B21" s="23"/>
      <c r="C21" s="2"/>
      <c r="D21" s="130"/>
      <c r="E21" s="130"/>
      <c r="F21" s="130"/>
      <c r="G21" s="130"/>
    </row>
    <row r="22" spans="1:7" ht="21" customHeight="1" x14ac:dyDescent="0.25">
      <c r="A22" s="23"/>
      <c r="B22" s="23"/>
      <c r="C22" s="2" t="s">
        <v>8</v>
      </c>
      <c r="D22" s="159">
        <f>4.25+4.29</f>
        <v>8.5399999999999991</v>
      </c>
      <c r="E22" s="160"/>
      <c r="F22" s="37">
        <v>0.69699999999999995</v>
      </c>
      <c r="G22" s="27">
        <f>D22+F22</f>
        <v>9.2369999999999983</v>
      </c>
    </row>
    <row r="23" spans="1:7" ht="9" customHeight="1" x14ac:dyDescent="0.25">
      <c r="A23" s="23"/>
      <c r="B23" s="23"/>
      <c r="C23" s="2"/>
      <c r="D23" s="2"/>
    </row>
    <row r="24" spans="1:7" ht="21.75" customHeight="1" x14ac:dyDescent="0.25">
      <c r="A24" s="130">
        <v>5</v>
      </c>
      <c r="B24" s="130"/>
      <c r="C24" s="9" t="s">
        <v>9</v>
      </c>
      <c r="D24" s="9"/>
      <c r="E24" s="6"/>
    </row>
    <row r="25" spans="1:7" x14ac:dyDescent="0.25">
      <c r="C25" s="129" t="s">
        <v>10</v>
      </c>
      <c r="D25" s="129"/>
      <c r="E25" s="129"/>
      <c r="F25" s="129"/>
      <c r="G25" s="129"/>
    </row>
    <row r="26" spans="1:7" s="11" customFormat="1" ht="27" customHeight="1" x14ac:dyDescent="0.25">
      <c r="A26" s="123" t="s">
        <v>11</v>
      </c>
      <c r="B26" s="123"/>
      <c r="C26" s="14" t="s">
        <v>12</v>
      </c>
      <c r="D26" s="124" t="s">
        <v>13</v>
      </c>
      <c r="E26" s="125"/>
      <c r="F26" s="14" t="s">
        <v>168</v>
      </c>
      <c r="G26" s="14" t="s">
        <v>15</v>
      </c>
    </row>
    <row r="27" spans="1:7" x14ac:dyDescent="0.25">
      <c r="A27" s="91"/>
      <c r="B27" s="91"/>
      <c r="F27" s="91"/>
    </row>
    <row r="28" spans="1:7" ht="19.5" customHeight="1" x14ac:dyDescent="0.25">
      <c r="A28" s="120">
        <v>6</v>
      </c>
      <c r="B28" s="120"/>
      <c r="C28" s="4" t="s">
        <v>16</v>
      </c>
      <c r="E28" s="126"/>
      <c r="F28" s="126"/>
      <c r="G28" s="126"/>
    </row>
    <row r="29" spans="1:7" ht="19.5" customHeight="1" x14ac:dyDescent="0.25">
      <c r="E29" s="126"/>
      <c r="F29" s="126"/>
      <c r="G29" s="126"/>
    </row>
    <row r="30" spans="1:7" ht="19.5" customHeight="1" x14ac:dyDescent="0.25">
      <c r="E30" s="126"/>
      <c r="F30" s="126"/>
      <c r="G30" s="126"/>
    </row>
    <row r="32" spans="1:7" x14ac:dyDescent="0.25">
      <c r="A32" s="120">
        <v>7</v>
      </c>
      <c r="B32" s="120"/>
      <c r="C32" s="121" t="s">
        <v>24</v>
      </c>
      <c r="D32" s="121"/>
      <c r="E32" s="121"/>
      <c r="F32" s="121"/>
      <c r="G32" s="121"/>
    </row>
    <row r="33" spans="2:7" ht="9" customHeight="1" thickBot="1" x14ac:dyDescent="0.3">
      <c r="C33" s="8"/>
      <c r="D33" s="8"/>
    </row>
    <row r="34" spans="2:7" ht="17.25" thickTop="1" thickBot="1" x14ac:dyDescent="0.3">
      <c r="B34" s="10"/>
      <c r="C34" s="4" t="s">
        <v>17</v>
      </c>
      <c r="E34" s="10"/>
      <c r="F34" s="118" t="s">
        <v>25</v>
      </c>
      <c r="G34" s="119"/>
    </row>
    <row r="35" spans="2:7" ht="17.25" thickTop="1" thickBot="1" x14ac:dyDescent="0.3">
      <c r="B35" s="10"/>
      <c r="C35" s="4" t="s">
        <v>18</v>
      </c>
      <c r="E35" s="10"/>
      <c r="F35" s="118" t="s">
        <v>26</v>
      </c>
      <c r="G35" s="119"/>
    </row>
    <row r="36" spans="2:7" ht="17.25" thickTop="1" thickBot="1" x14ac:dyDescent="0.3">
      <c r="B36" s="10"/>
      <c r="C36" s="118" t="s">
        <v>19</v>
      </c>
      <c r="D36" s="122"/>
      <c r="E36" s="10"/>
      <c r="F36" s="118" t="s">
        <v>27</v>
      </c>
      <c r="G36" s="119"/>
    </row>
    <row r="37" spans="2:7" ht="17.25" thickTop="1" thickBot="1" x14ac:dyDescent="0.3">
      <c r="B37" s="10"/>
      <c r="C37" s="4" t="s">
        <v>20</v>
      </c>
      <c r="E37" s="10"/>
      <c r="F37" s="118" t="s">
        <v>28</v>
      </c>
      <c r="G37" s="119"/>
    </row>
    <row r="38" spans="2:7" ht="17.25" thickTop="1" thickBot="1" x14ac:dyDescent="0.3">
      <c r="B38" s="10"/>
      <c r="C38" s="4" t="s">
        <v>21</v>
      </c>
      <c r="E38" s="10"/>
      <c r="F38" s="118" t="s">
        <v>29</v>
      </c>
      <c r="G38" s="119"/>
    </row>
    <row r="39" spans="2:7" ht="17.25" thickTop="1" thickBot="1" x14ac:dyDescent="0.3">
      <c r="B39" s="10"/>
      <c r="C39" s="4" t="s">
        <v>22</v>
      </c>
      <c r="E39" s="10"/>
      <c r="F39" s="118" t="s">
        <v>30</v>
      </c>
      <c r="G39" s="119"/>
    </row>
    <row r="40" spans="2:7" ht="17.25" thickTop="1" thickBot="1" x14ac:dyDescent="0.3">
      <c r="B40" s="10"/>
      <c r="C40" s="4" t="s">
        <v>23</v>
      </c>
      <c r="E40" s="10"/>
      <c r="F40" s="118" t="s">
        <v>31</v>
      </c>
      <c r="G40" s="119"/>
    </row>
    <row r="41" spans="2:7" ht="16.5" thickTop="1" x14ac:dyDescent="0.25">
      <c r="G41" s="25"/>
    </row>
  </sheetData>
  <mergeCells count="40">
    <mergeCell ref="D14:E14"/>
    <mergeCell ref="D16:E16"/>
    <mergeCell ref="D17:G17"/>
    <mergeCell ref="D18:E18"/>
    <mergeCell ref="D19:G19"/>
    <mergeCell ref="A13:B13"/>
    <mergeCell ref="D8:G8"/>
    <mergeCell ref="A9:B9"/>
    <mergeCell ref="D9:G9"/>
    <mergeCell ref="D10:G10"/>
    <mergeCell ref="A11:B11"/>
    <mergeCell ref="D11:G11"/>
    <mergeCell ref="D13:G13"/>
    <mergeCell ref="F1:G1"/>
    <mergeCell ref="F2:G2"/>
    <mergeCell ref="C3:G3"/>
    <mergeCell ref="C5:G5"/>
    <mergeCell ref="A7:B7"/>
    <mergeCell ref="D7:G7"/>
    <mergeCell ref="D20:E20"/>
    <mergeCell ref="D22:E22"/>
    <mergeCell ref="A26:B26"/>
    <mergeCell ref="D26:E26"/>
    <mergeCell ref="C25:G25"/>
    <mergeCell ref="D21:G21"/>
    <mergeCell ref="A24:B24"/>
    <mergeCell ref="E30:G30"/>
    <mergeCell ref="A28:B28"/>
    <mergeCell ref="E28:G28"/>
    <mergeCell ref="E29:G29"/>
    <mergeCell ref="F37:G37"/>
    <mergeCell ref="F38:G38"/>
    <mergeCell ref="F39:G39"/>
    <mergeCell ref="F40:G40"/>
    <mergeCell ref="A32:B32"/>
    <mergeCell ref="C32:G32"/>
    <mergeCell ref="F34:G34"/>
    <mergeCell ref="F35:G35"/>
    <mergeCell ref="C36:D36"/>
    <mergeCell ref="F36:G36"/>
  </mergeCells>
  <pageMargins left="0.34" right="0.35" top="0.26" bottom="0.26" header="0.16" footer="0.16"/>
  <pageSetup scale="9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view="pageBreakPreview" topLeftCell="A16" zoomScaleSheetLayoutView="100" workbookViewId="0">
      <selection activeCell="D9" sqref="D9:G9"/>
    </sheetView>
  </sheetViews>
  <sheetFormatPr defaultColWidth="9.140625" defaultRowHeight="15.75" x14ac:dyDescent="0.25"/>
  <cols>
    <col min="1" max="1" width="2.7109375" style="24" bestFit="1" customWidth="1"/>
    <col min="2" max="2" width="3.140625" style="24" customWidth="1"/>
    <col min="3" max="3" width="46.140625" style="4" customWidth="1"/>
    <col min="4" max="5" width="6.7109375" style="4" customWidth="1"/>
    <col min="6" max="6" width="16.28515625" style="4" customWidth="1"/>
    <col min="7" max="7" width="17" style="4" customWidth="1"/>
    <col min="8" max="16384" width="9.140625" style="4"/>
  </cols>
  <sheetData>
    <row r="1" spans="1:8" x14ac:dyDescent="0.25">
      <c r="F1" s="145" t="s">
        <v>4</v>
      </c>
      <c r="G1" s="145"/>
    </row>
    <row r="2" spans="1:8" x14ac:dyDescent="0.25">
      <c r="F2" s="145"/>
      <c r="G2" s="145"/>
    </row>
    <row r="3" spans="1:8" ht="33" customHeight="1" x14ac:dyDescent="0.25">
      <c r="C3" s="146" t="s">
        <v>32</v>
      </c>
      <c r="D3" s="147"/>
      <c r="E3" s="147"/>
      <c r="F3" s="147"/>
      <c r="G3" s="147"/>
    </row>
    <row r="4" spans="1:8" ht="10.5" customHeight="1" x14ac:dyDescent="0.25">
      <c r="C4" s="13"/>
      <c r="D4" s="24"/>
      <c r="E4" s="24"/>
      <c r="F4" s="24"/>
      <c r="G4" s="24"/>
    </row>
    <row r="5" spans="1:8" ht="33" customHeight="1" x14ac:dyDescent="0.25">
      <c r="C5" s="146" t="s">
        <v>33</v>
      </c>
      <c r="D5" s="146"/>
      <c r="E5" s="146"/>
      <c r="F5" s="146"/>
      <c r="G5" s="146"/>
    </row>
    <row r="6" spans="1:8" ht="9.75" customHeight="1" x14ac:dyDescent="0.25"/>
    <row r="7" spans="1:8" ht="22.5" customHeight="1" x14ac:dyDescent="0.25">
      <c r="A7" s="130">
        <v>1</v>
      </c>
      <c r="B7" s="130"/>
      <c r="C7" s="2" t="s">
        <v>0</v>
      </c>
      <c r="D7" s="148" t="s">
        <v>122</v>
      </c>
      <c r="E7" s="148"/>
      <c r="F7" s="148"/>
      <c r="G7" s="148"/>
      <c r="H7" s="7"/>
    </row>
    <row r="8" spans="1:8" ht="9.75" customHeight="1" x14ac:dyDescent="0.25">
      <c r="A8" s="23"/>
      <c r="B8" s="23"/>
      <c r="C8" s="2"/>
      <c r="D8" s="130"/>
      <c r="E8" s="130"/>
      <c r="F8" s="130"/>
      <c r="G8" s="130"/>
      <c r="H8" s="7"/>
    </row>
    <row r="9" spans="1:8" ht="63.75" customHeight="1" x14ac:dyDescent="0.25">
      <c r="A9" s="130">
        <v>2</v>
      </c>
      <c r="B9" s="130"/>
      <c r="C9" s="2" t="s">
        <v>1</v>
      </c>
      <c r="D9" s="149" t="s">
        <v>213</v>
      </c>
      <c r="E9" s="149"/>
      <c r="F9" s="149"/>
      <c r="G9" s="149"/>
      <c r="H9" s="7"/>
    </row>
    <row r="10" spans="1:8" ht="9.75" customHeight="1" x14ac:dyDescent="0.25">
      <c r="A10" s="23"/>
      <c r="B10" s="23"/>
      <c r="C10" s="2"/>
      <c r="D10" s="130"/>
      <c r="E10" s="130"/>
      <c r="F10" s="130"/>
      <c r="G10" s="130"/>
      <c r="H10" s="7"/>
    </row>
    <row r="11" spans="1:8" ht="21" customHeight="1" x14ac:dyDescent="0.25">
      <c r="A11" s="130">
        <v>3</v>
      </c>
      <c r="B11" s="130"/>
      <c r="C11" s="2" t="s">
        <v>2</v>
      </c>
      <c r="D11" s="150" t="s">
        <v>44</v>
      </c>
      <c r="E11" s="150"/>
      <c r="F11" s="150"/>
      <c r="G11" s="150"/>
      <c r="H11" s="7"/>
    </row>
    <row r="12" spans="1:8" ht="8.25" customHeight="1" x14ac:dyDescent="0.25">
      <c r="A12" s="23"/>
      <c r="B12" s="23"/>
      <c r="C12" s="2"/>
      <c r="D12" s="21"/>
      <c r="E12" s="21"/>
      <c r="F12" s="21"/>
      <c r="G12" s="21"/>
      <c r="H12" s="7"/>
    </row>
    <row r="13" spans="1:8" ht="21" customHeight="1" x14ac:dyDescent="0.25">
      <c r="A13" s="130">
        <v>4</v>
      </c>
      <c r="B13" s="130"/>
      <c r="C13" s="2" t="s">
        <v>39</v>
      </c>
      <c r="D13" s="131"/>
      <c r="E13" s="131"/>
      <c r="F13" s="131"/>
      <c r="G13" s="131"/>
      <c r="H13" s="7"/>
    </row>
    <row r="14" spans="1:8" ht="21" customHeight="1" x14ac:dyDescent="0.25">
      <c r="A14" s="23"/>
      <c r="B14" s="23"/>
      <c r="C14" s="2"/>
      <c r="D14" s="134" t="s">
        <v>42</v>
      </c>
      <c r="E14" s="135"/>
      <c r="F14" s="37" t="s">
        <v>35</v>
      </c>
      <c r="G14" s="37" t="s">
        <v>40</v>
      </c>
      <c r="H14" s="7"/>
    </row>
    <row r="15" spans="1:8" ht="9.75" customHeight="1" x14ac:dyDescent="0.25">
      <c r="A15" s="23"/>
      <c r="B15" s="23"/>
      <c r="C15" s="2"/>
    </row>
    <row r="16" spans="1:8" ht="18.75" customHeight="1" x14ac:dyDescent="0.25">
      <c r="A16" s="23"/>
      <c r="B16" s="23"/>
      <c r="C16" s="2" t="s">
        <v>5</v>
      </c>
      <c r="D16" s="132">
        <v>0.5</v>
      </c>
      <c r="E16" s="133"/>
      <c r="F16" s="27">
        <v>0</v>
      </c>
      <c r="G16" s="27">
        <f>D16+F16</f>
        <v>0.5</v>
      </c>
    </row>
    <row r="17" spans="1:7" ht="10.5" customHeight="1" x14ac:dyDescent="0.25">
      <c r="A17" s="23"/>
      <c r="B17" s="23"/>
      <c r="C17" s="2"/>
      <c r="D17" s="130"/>
      <c r="E17" s="130"/>
      <c r="F17" s="130"/>
      <c r="G17" s="130"/>
    </row>
    <row r="18" spans="1:7" ht="21" customHeight="1" x14ac:dyDescent="0.25">
      <c r="A18" s="23"/>
      <c r="B18" s="23"/>
      <c r="C18" s="2" t="s">
        <v>6</v>
      </c>
      <c r="D18" s="132">
        <v>0.125</v>
      </c>
      <c r="E18" s="133"/>
      <c r="F18" s="27">
        <v>0</v>
      </c>
      <c r="G18" s="27">
        <f>D18+F18</f>
        <v>0.125</v>
      </c>
    </row>
    <row r="19" spans="1:7" ht="8.25" customHeight="1" x14ac:dyDescent="0.25">
      <c r="A19" s="23"/>
      <c r="B19" s="23"/>
      <c r="C19" s="2"/>
      <c r="D19" s="141"/>
      <c r="E19" s="141"/>
      <c r="F19" s="141"/>
      <c r="G19" s="141"/>
    </row>
    <row r="20" spans="1:7" ht="21" customHeight="1" x14ac:dyDescent="0.25">
      <c r="A20" s="23"/>
      <c r="B20" s="23"/>
      <c r="C20" s="2" t="s">
        <v>7</v>
      </c>
      <c r="D20" s="136">
        <v>0</v>
      </c>
      <c r="E20" s="137"/>
      <c r="F20" s="41">
        <v>0</v>
      </c>
      <c r="G20" s="41">
        <f>D20+F20</f>
        <v>0</v>
      </c>
    </row>
    <row r="21" spans="1:7" ht="7.5" customHeight="1" x14ac:dyDescent="0.25">
      <c r="A21" s="23"/>
      <c r="B21" s="23"/>
      <c r="C21" s="2"/>
      <c r="D21" s="130"/>
      <c r="E21" s="130"/>
      <c r="F21" s="130"/>
      <c r="G21" s="130"/>
    </row>
    <row r="22" spans="1:7" ht="21" customHeight="1" x14ac:dyDescent="0.25">
      <c r="A22" s="23"/>
      <c r="B22" s="23"/>
      <c r="C22" s="2" t="s">
        <v>8</v>
      </c>
      <c r="D22" s="132">
        <v>0</v>
      </c>
      <c r="E22" s="133"/>
      <c r="F22" s="37">
        <f>1.061+0</f>
        <v>1.0609999999999999</v>
      </c>
      <c r="G22" s="27">
        <f>D22+F22</f>
        <v>1.0609999999999999</v>
      </c>
    </row>
    <row r="23" spans="1:7" ht="9" customHeight="1" x14ac:dyDescent="0.25">
      <c r="A23" s="23"/>
      <c r="B23" s="23"/>
      <c r="C23" s="2"/>
      <c r="D23" s="2"/>
    </row>
    <row r="24" spans="1:7" ht="21.75" customHeight="1" x14ac:dyDescent="0.25">
      <c r="A24" s="130">
        <v>5</v>
      </c>
      <c r="B24" s="130"/>
      <c r="C24" s="9" t="s">
        <v>9</v>
      </c>
      <c r="D24" s="9"/>
      <c r="E24" s="6"/>
    </row>
    <row r="25" spans="1:7" x14ac:dyDescent="0.25">
      <c r="C25" s="129" t="s">
        <v>10</v>
      </c>
      <c r="D25" s="129"/>
      <c r="E25" s="129"/>
      <c r="F25" s="129"/>
      <c r="G25" s="129"/>
    </row>
    <row r="26" spans="1:7" s="11" customFormat="1" ht="27" customHeight="1" x14ac:dyDescent="0.25">
      <c r="A26" s="123" t="s">
        <v>11</v>
      </c>
      <c r="B26" s="123"/>
      <c r="C26" s="14" t="s">
        <v>12</v>
      </c>
      <c r="D26" s="124" t="s">
        <v>13</v>
      </c>
      <c r="E26" s="125"/>
      <c r="F26" s="14" t="s">
        <v>14</v>
      </c>
      <c r="G26" s="14" t="s">
        <v>15</v>
      </c>
    </row>
    <row r="27" spans="1:7" x14ac:dyDescent="0.25">
      <c r="A27" s="126"/>
      <c r="B27" s="126"/>
      <c r="C27" s="49">
        <v>0</v>
      </c>
      <c r="D27" s="127">
        <v>0</v>
      </c>
      <c r="E27" s="128"/>
      <c r="F27" s="49">
        <v>0</v>
      </c>
      <c r="G27" s="49">
        <v>0</v>
      </c>
    </row>
    <row r="29" spans="1:7" ht="19.5" customHeight="1" x14ac:dyDescent="0.25">
      <c r="A29" s="120">
        <v>6</v>
      </c>
      <c r="B29" s="120"/>
      <c r="C29" s="4" t="s">
        <v>16</v>
      </c>
      <c r="E29" s="126"/>
      <c r="F29" s="126"/>
      <c r="G29" s="126"/>
    </row>
    <row r="30" spans="1:7" ht="19.5" customHeight="1" x14ac:dyDescent="0.25">
      <c r="E30" s="126"/>
      <c r="F30" s="126"/>
      <c r="G30" s="126"/>
    </row>
    <row r="31" spans="1:7" ht="19.5" customHeight="1" x14ac:dyDescent="0.25">
      <c r="E31" s="126"/>
      <c r="F31" s="126"/>
      <c r="G31" s="126"/>
    </row>
    <row r="33" spans="1:7" x14ac:dyDescent="0.25">
      <c r="A33" s="120">
        <v>7</v>
      </c>
      <c r="B33" s="120"/>
      <c r="C33" s="121" t="s">
        <v>24</v>
      </c>
      <c r="D33" s="121"/>
      <c r="E33" s="121"/>
      <c r="F33" s="121"/>
      <c r="G33" s="121"/>
    </row>
    <row r="34" spans="1:7" ht="9" customHeight="1" thickBot="1" x14ac:dyDescent="0.3">
      <c r="C34" s="8"/>
      <c r="D34" s="8"/>
    </row>
    <row r="35" spans="1:7" ht="17.25" thickTop="1" thickBot="1" x14ac:dyDescent="0.3">
      <c r="B35" s="10"/>
      <c r="C35" s="4" t="s">
        <v>17</v>
      </c>
      <c r="E35" s="10"/>
      <c r="F35" s="118" t="s">
        <v>25</v>
      </c>
      <c r="G35" s="119"/>
    </row>
    <row r="36" spans="1:7" ht="17.25" thickTop="1" thickBot="1" x14ac:dyDescent="0.3">
      <c r="B36" s="10"/>
      <c r="C36" s="4" t="s">
        <v>18</v>
      </c>
      <c r="E36" s="10"/>
      <c r="F36" s="118" t="s">
        <v>26</v>
      </c>
      <c r="G36" s="119"/>
    </row>
    <row r="37" spans="1:7" ht="17.25" thickTop="1" thickBot="1" x14ac:dyDescent="0.3">
      <c r="B37" s="10"/>
      <c r="C37" s="118" t="s">
        <v>19</v>
      </c>
      <c r="D37" s="122"/>
      <c r="E37" s="10"/>
      <c r="F37" s="118" t="s">
        <v>27</v>
      </c>
      <c r="G37" s="119"/>
    </row>
    <row r="38" spans="1:7" ht="17.25" thickTop="1" thickBot="1" x14ac:dyDescent="0.3">
      <c r="B38" s="10"/>
      <c r="C38" s="4" t="s">
        <v>20</v>
      </c>
      <c r="E38" s="10"/>
      <c r="F38" s="118" t="s">
        <v>28</v>
      </c>
      <c r="G38" s="119"/>
    </row>
    <row r="39" spans="1:7" ht="17.25" thickTop="1" thickBot="1" x14ac:dyDescent="0.3">
      <c r="B39" s="10"/>
      <c r="C39" s="4" t="s">
        <v>21</v>
      </c>
      <c r="E39" s="10"/>
      <c r="F39" s="118" t="s">
        <v>29</v>
      </c>
      <c r="G39" s="119"/>
    </row>
    <row r="40" spans="1:7" ht="17.25" thickTop="1" thickBot="1" x14ac:dyDescent="0.3">
      <c r="B40" s="10"/>
      <c r="C40" s="4" t="s">
        <v>22</v>
      </c>
      <c r="E40" s="10"/>
      <c r="F40" s="118" t="s">
        <v>30</v>
      </c>
      <c r="G40" s="119"/>
    </row>
    <row r="41" spans="1:7" ht="17.25" thickTop="1" thickBot="1" x14ac:dyDescent="0.3">
      <c r="B41" s="10"/>
      <c r="C41" s="4" t="s">
        <v>23</v>
      </c>
      <c r="E41" s="10"/>
      <c r="F41" s="118" t="s">
        <v>31</v>
      </c>
      <c r="G41" s="119"/>
    </row>
    <row r="42" spans="1:7" ht="16.5" thickTop="1" x14ac:dyDescent="0.25">
      <c r="F42" s="25"/>
      <c r="G42" s="25"/>
    </row>
  </sheetData>
  <mergeCells count="42">
    <mergeCell ref="F1:G1"/>
    <mergeCell ref="F2:G2"/>
    <mergeCell ref="C3:G3"/>
    <mergeCell ref="C5:G5"/>
    <mergeCell ref="A7:B7"/>
    <mergeCell ref="D7:G7"/>
    <mergeCell ref="D8:G8"/>
    <mergeCell ref="A9:B9"/>
    <mergeCell ref="D9:G9"/>
    <mergeCell ref="D10:G10"/>
    <mergeCell ref="A11:B11"/>
    <mergeCell ref="D11:G11"/>
    <mergeCell ref="C25:G25"/>
    <mergeCell ref="A13:B13"/>
    <mergeCell ref="D13:G13"/>
    <mergeCell ref="D14:E14"/>
    <mergeCell ref="D16:E16"/>
    <mergeCell ref="D17:G17"/>
    <mergeCell ref="D18:E18"/>
    <mergeCell ref="D19:G19"/>
    <mergeCell ref="D21:G21"/>
    <mergeCell ref="A24:B24"/>
    <mergeCell ref="D20:E20"/>
    <mergeCell ref="D22:E22"/>
    <mergeCell ref="A26:B26"/>
    <mergeCell ref="D26:E26"/>
    <mergeCell ref="A27:B27"/>
    <mergeCell ref="D27:E27"/>
    <mergeCell ref="E31:G31"/>
    <mergeCell ref="A29:B29"/>
    <mergeCell ref="E29:G29"/>
    <mergeCell ref="E30:G30"/>
    <mergeCell ref="F38:G38"/>
    <mergeCell ref="F39:G39"/>
    <mergeCell ref="F40:G40"/>
    <mergeCell ref="F41:G41"/>
    <mergeCell ref="A33:B33"/>
    <mergeCell ref="C33:G33"/>
    <mergeCell ref="F35:G35"/>
    <mergeCell ref="F36:G36"/>
    <mergeCell ref="C37:D37"/>
    <mergeCell ref="F37:G37"/>
  </mergeCells>
  <pageMargins left="0.34" right="0.35" top="0.26" bottom="0.26" header="0.16" footer="0.16"/>
  <pageSetup scale="9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view="pageBreakPreview" topLeftCell="A16" zoomScaleSheetLayoutView="100" workbookViewId="0">
      <selection activeCell="D9" sqref="D9:G9"/>
    </sheetView>
  </sheetViews>
  <sheetFormatPr defaultColWidth="9.140625" defaultRowHeight="15.75" x14ac:dyDescent="0.25"/>
  <cols>
    <col min="1" max="1" width="2.7109375" style="24" bestFit="1" customWidth="1"/>
    <col min="2" max="2" width="3.140625" style="24" customWidth="1"/>
    <col min="3" max="3" width="46.140625" style="4" customWidth="1"/>
    <col min="4" max="5" width="6.7109375" style="4" customWidth="1"/>
    <col min="6" max="6" width="16.28515625" style="4" customWidth="1"/>
    <col min="7" max="7" width="17" style="4" customWidth="1"/>
    <col min="8" max="16384" width="9.140625" style="4"/>
  </cols>
  <sheetData>
    <row r="1" spans="1:8" x14ac:dyDescent="0.25">
      <c r="F1" s="145" t="s">
        <v>4</v>
      </c>
      <c r="G1" s="145"/>
    </row>
    <row r="2" spans="1:8" x14ac:dyDescent="0.25">
      <c r="F2" s="145"/>
      <c r="G2" s="145"/>
    </row>
    <row r="3" spans="1:8" ht="33" customHeight="1" x14ac:dyDescent="0.25">
      <c r="C3" s="146" t="s">
        <v>32</v>
      </c>
      <c r="D3" s="147"/>
      <c r="E3" s="147"/>
      <c r="F3" s="147"/>
      <c r="G3" s="147"/>
    </row>
    <row r="4" spans="1:8" ht="10.5" customHeight="1" x14ac:dyDescent="0.25">
      <c r="C4" s="13"/>
      <c r="D4" s="24"/>
      <c r="E4" s="24"/>
      <c r="F4" s="24"/>
      <c r="G4" s="24"/>
    </row>
    <row r="5" spans="1:8" ht="33" customHeight="1" x14ac:dyDescent="0.25">
      <c r="C5" s="146" t="s">
        <v>33</v>
      </c>
      <c r="D5" s="146"/>
      <c r="E5" s="146"/>
      <c r="F5" s="146"/>
      <c r="G5" s="146"/>
    </row>
    <row r="6" spans="1:8" ht="9.75" customHeight="1" x14ac:dyDescent="0.25"/>
    <row r="7" spans="1:8" ht="22.5" customHeight="1" x14ac:dyDescent="0.25">
      <c r="A7" s="130">
        <v>1</v>
      </c>
      <c r="B7" s="130"/>
      <c r="C7" s="2" t="s">
        <v>0</v>
      </c>
      <c r="D7" s="148" t="s">
        <v>123</v>
      </c>
      <c r="E7" s="148"/>
      <c r="F7" s="148"/>
      <c r="G7" s="148"/>
      <c r="H7" s="7"/>
    </row>
    <row r="8" spans="1:8" ht="9.75" customHeight="1" x14ac:dyDescent="0.25">
      <c r="A8" s="23"/>
      <c r="B8" s="23"/>
      <c r="C8" s="2"/>
      <c r="D8" s="130"/>
      <c r="E8" s="130"/>
      <c r="F8" s="130"/>
      <c r="G8" s="130"/>
      <c r="H8" s="7"/>
    </row>
    <row r="9" spans="1:8" ht="63.75" customHeight="1" x14ac:dyDescent="0.25">
      <c r="A9" s="130">
        <v>2</v>
      </c>
      <c r="B9" s="130"/>
      <c r="C9" s="2" t="s">
        <v>1</v>
      </c>
      <c r="D9" s="149" t="s">
        <v>209</v>
      </c>
      <c r="E9" s="149"/>
      <c r="F9" s="149"/>
      <c r="G9" s="149"/>
      <c r="H9" s="7"/>
    </row>
    <row r="10" spans="1:8" ht="9.75" customHeight="1" x14ac:dyDescent="0.25">
      <c r="A10" s="23"/>
      <c r="B10" s="23"/>
      <c r="C10" s="2"/>
      <c r="D10" s="130"/>
      <c r="E10" s="130"/>
      <c r="F10" s="130"/>
      <c r="G10" s="130"/>
      <c r="H10" s="7"/>
    </row>
    <row r="11" spans="1:8" ht="21" customHeight="1" x14ac:dyDescent="0.25">
      <c r="A11" s="130">
        <v>3</v>
      </c>
      <c r="B11" s="130"/>
      <c r="C11" s="2" t="s">
        <v>2</v>
      </c>
      <c r="D11" s="150" t="s">
        <v>52</v>
      </c>
      <c r="E11" s="150"/>
      <c r="F11" s="150"/>
      <c r="G11" s="150"/>
      <c r="H11" s="7"/>
    </row>
    <row r="12" spans="1:8" ht="8.25" customHeight="1" x14ac:dyDescent="0.25">
      <c r="A12" s="23"/>
      <c r="B12" s="23"/>
      <c r="C12" s="2"/>
      <c r="D12" s="21"/>
      <c r="E12" s="21"/>
      <c r="F12" s="21"/>
      <c r="G12" s="21"/>
      <c r="H12" s="7"/>
    </row>
    <row r="13" spans="1:8" ht="21" customHeight="1" x14ac:dyDescent="0.25">
      <c r="A13" s="130">
        <v>4</v>
      </c>
      <c r="B13" s="130"/>
      <c r="C13" s="2" t="s">
        <v>39</v>
      </c>
      <c r="D13" s="131"/>
      <c r="E13" s="131"/>
      <c r="F13" s="131"/>
      <c r="G13" s="131"/>
      <c r="H13" s="7"/>
    </row>
    <row r="14" spans="1:8" ht="21" customHeight="1" x14ac:dyDescent="0.25">
      <c r="A14" s="23"/>
      <c r="B14" s="23"/>
      <c r="C14" s="2"/>
      <c r="D14" s="134" t="s">
        <v>42</v>
      </c>
      <c r="E14" s="135"/>
      <c r="F14" s="37" t="s">
        <v>35</v>
      </c>
      <c r="G14" s="37" t="s">
        <v>40</v>
      </c>
      <c r="H14" s="7"/>
    </row>
    <row r="15" spans="1:8" ht="9.75" customHeight="1" x14ac:dyDescent="0.25">
      <c r="A15" s="23"/>
      <c r="B15" s="23"/>
      <c r="C15" s="2"/>
    </row>
    <row r="16" spans="1:8" ht="18.75" customHeight="1" x14ac:dyDescent="0.25">
      <c r="A16" s="23"/>
      <c r="B16" s="23"/>
      <c r="C16" s="2" t="s">
        <v>5</v>
      </c>
      <c r="D16" s="132">
        <v>4.0350000000000001</v>
      </c>
      <c r="E16" s="133"/>
      <c r="F16" s="27">
        <v>2.7</v>
      </c>
      <c r="G16" s="27">
        <f>D16+F16</f>
        <v>6.7350000000000003</v>
      </c>
    </row>
    <row r="17" spans="1:8" ht="10.5" customHeight="1" x14ac:dyDescent="0.25">
      <c r="A17" s="23"/>
      <c r="B17" s="23"/>
      <c r="C17" s="2"/>
      <c r="D17" s="130"/>
      <c r="E17" s="130"/>
      <c r="F17" s="130"/>
      <c r="G17" s="130"/>
    </row>
    <row r="18" spans="1:8" ht="21" customHeight="1" x14ac:dyDescent="0.25">
      <c r="A18" s="23"/>
      <c r="B18" s="23"/>
      <c r="C18" s="2" t="s">
        <v>6</v>
      </c>
      <c r="D18" s="132">
        <v>4.0350000000000001</v>
      </c>
      <c r="E18" s="133"/>
      <c r="F18" s="27">
        <v>0</v>
      </c>
      <c r="G18" s="27">
        <f>D18+F18</f>
        <v>4.0350000000000001</v>
      </c>
    </row>
    <row r="19" spans="1:8" ht="8.25" customHeight="1" x14ac:dyDescent="0.25">
      <c r="A19" s="23"/>
      <c r="B19" s="23"/>
      <c r="C19" s="2"/>
      <c r="D19" s="130"/>
      <c r="E19" s="130"/>
      <c r="F19" s="130"/>
      <c r="G19" s="130"/>
    </row>
    <row r="20" spans="1:8" ht="21" customHeight="1" x14ac:dyDescent="0.25">
      <c r="A20" s="23"/>
      <c r="B20" s="23"/>
      <c r="C20" s="2" t="s">
        <v>7</v>
      </c>
      <c r="D20" s="136">
        <v>0</v>
      </c>
      <c r="E20" s="137"/>
      <c r="F20" s="41">
        <v>0</v>
      </c>
      <c r="G20" s="41">
        <f>D20+F20</f>
        <v>0</v>
      </c>
    </row>
    <row r="21" spans="1:8" ht="7.5" customHeight="1" x14ac:dyDescent="0.25">
      <c r="A21" s="23"/>
      <c r="B21" s="23"/>
      <c r="C21" s="2"/>
      <c r="D21" s="130"/>
      <c r="E21" s="130"/>
      <c r="F21" s="130"/>
      <c r="G21" s="130"/>
    </row>
    <row r="22" spans="1:8" ht="21" customHeight="1" x14ac:dyDescent="0.25">
      <c r="A22" s="23"/>
      <c r="B22" s="23"/>
      <c r="C22" s="2" t="s">
        <v>8</v>
      </c>
      <c r="D22" s="132">
        <f>34.254+25.205</f>
        <v>59.458999999999996</v>
      </c>
      <c r="E22" s="133"/>
      <c r="F22" s="27">
        <f>1.558+2.449</f>
        <v>4.0069999999999997</v>
      </c>
      <c r="G22" s="27">
        <f>D22+F22</f>
        <v>63.465999999999994</v>
      </c>
      <c r="H22" s="39">
        <f>1.296-F20</f>
        <v>1.296</v>
      </c>
    </row>
    <row r="23" spans="1:8" ht="9" customHeight="1" x14ac:dyDescent="0.25">
      <c r="A23" s="23"/>
      <c r="B23" s="23"/>
      <c r="C23" s="2"/>
      <c r="D23" s="2"/>
    </row>
    <row r="24" spans="1:8" ht="21.75" customHeight="1" x14ac:dyDescent="0.25">
      <c r="A24" s="130">
        <v>5</v>
      </c>
      <c r="B24" s="130"/>
      <c r="C24" s="9" t="s">
        <v>9</v>
      </c>
      <c r="D24" s="9"/>
      <c r="E24" s="6"/>
    </row>
    <row r="25" spans="1:8" x14ac:dyDescent="0.25">
      <c r="C25" s="129" t="s">
        <v>10</v>
      </c>
      <c r="D25" s="129"/>
      <c r="E25" s="129"/>
      <c r="F25" s="129"/>
      <c r="G25" s="129"/>
    </row>
    <row r="26" spans="1:8" s="11" customFormat="1" ht="27" customHeight="1" x14ac:dyDescent="0.25">
      <c r="A26" s="123" t="s">
        <v>11</v>
      </c>
      <c r="B26" s="123"/>
      <c r="C26" s="14" t="s">
        <v>12</v>
      </c>
      <c r="D26" s="124" t="s">
        <v>13</v>
      </c>
      <c r="E26" s="125"/>
      <c r="F26" s="14" t="s">
        <v>14</v>
      </c>
      <c r="G26" s="14" t="s">
        <v>15</v>
      </c>
    </row>
    <row r="27" spans="1:8" x14ac:dyDescent="0.25">
      <c r="A27" s="126"/>
      <c r="B27" s="126"/>
      <c r="C27" s="51"/>
      <c r="D27" s="176"/>
      <c r="E27" s="176"/>
      <c r="F27" s="54"/>
      <c r="G27" s="54"/>
    </row>
    <row r="28" spans="1:8" ht="19.5" customHeight="1" x14ac:dyDescent="0.25">
      <c r="A28" s="120">
        <v>6</v>
      </c>
      <c r="B28" s="120"/>
      <c r="C28" s="4" t="s">
        <v>16</v>
      </c>
      <c r="E28" s="126"/>
      <c r="F28" s="126"/>
      <c r="G28" s="126"/>
    </row>
    <row r="29" spans="1:8" ht="19.5" customHeight="1" x14ac:dyDescent="0.25">
      <c r="E29" s="126"/>
      <c r="F29" s="126"/>
      <c r="G29" s="126"/>
    </row>
    <row r="30" spans="1:8" ht="19.5" customHeight="1" x14ac:dyDescent="0.25">
      <c r="E30" s="126"/>
      <c r="F30" s="126"/>
      <c r="G30" s="126"/>
    </row>
    <row r="32" spans="1:8" x14ac:dyDescent="0.25">
      <c r="A32" s="120">
        <v>7</v>
      </c>
      <c r="B32" s="120"/>
      <c r="C32" s="121" t="s">
        <v>24</v>
      </c>
      <c r="D32" s="121"/>
      <c r="E32" s="121"/>
      <c r="F32" s="121"/>
      <c r="G32" s="121"/>
    </row>
    <row r="33" spans="2:7" ht="9" customHeight="1" thickBot="1" x14ac:dyDescent="0.3">
      <c r="C33" s="8"/>
      <c r="D33" s="8"/>
    </row>
    <row r="34" spans="2:7" ht="17.25" thickTop="1" thickBot="1" x14ac:dyDescent="0.3">
      <c r="B34" s="10"/>
      <c r="C34" s="4" t="s">
        <v>17</v>
      </c>
      <c r="E34" s="10"/>
      <c r="F34" s="118" t="s">
        <v>25</v>
      </c>
      <c r="G34" s="119"/>
    </row>
    <row r="35" spans="2:7" ht="17.25" thickTop="1" thickBot="1" x14ac:dyDescent="0.3">
      <c r="B35" s="10"/>
      <c r="C35" s="4" t="s">
        <v>18</v>
      </c>
      <c r="E35" s="10"/>
      <c r="F35" s="118" t="s">
        <v>26</v>
      </c>
      <c r="G35" s="119"/>
    </row>
    <row r="36" spans="2:7" ht="17.25" thickTop="1" thickBot="1" x14ac:dyDescent="0.3">
      <c r="B36" s="10"/>
      <c r="C36" s="118" t="s">
        <v>19</v>
      </c>
      <c r="D36" s="122"/>
      <c r="E36" s="10"/>
      <c r="F36" s="118" t="s">
        <v>27</v>
      </c>
      <c r="G36" s="119"/>
    </row>
    <row r="37" spans="2:7" ht="17.25" thickTop="1" thickBot="1" x14ac:dyDescent="0.3">
      <c r="B37" s="10"/>
      <c r="C37" s="4" t="s">
        <v>20</v>
      </c>
      <c r="E37" s="10"/>
      <c r="F37" s="118" t="s">
        <v>28</v>
      </c>
      <c r="G37" s="119"/>
    </row>
    <row r="38" spans="2:7" ht="17.25" thickTop="1" thickBot="1" x14ac:dyDescent="0.3">
      <c r="B38" s="10"/>
      <c r="C38" s="4" t="s">
        <v>21</v>
      </c>
      <c r="E38" s="10"/>
      <c r="F38" s="118" t="s">
        <v>29</v>
      </c>
      <c r="G38" s="119"/>
    </row>
    <row r="39" spans="2:7" ht="17.25" thickTop="1" thickBot="1" x14ac:dyDescent="0.3">
      <c r="B39" s="10"/>
      <c r="C39" s="4" t="s">
        <v>22</v>
      </c>
      <c r="E39" s="10"/>
      <c r="F39" s="118" t="s">
        <v>30</v>
      </c>
      <c r="G39" s="119"/>
    </row>
    <row r="40" spans="2:7" ht="17.25" thickTop="1" thickBot="1" x14ac:dyDescent="0.3">
      <c r="B40" s="10"/>
      <c r="C40" s="4" t="s">
        <v>23</v>
      </c>
      <c r="E40" s="10"/>
      <c r="F40" s="118" t="s">
        <v>31</v>
      </c>
      <c r="G40" s="119"/>
    </row>
    <row r="41" spans="2:7" ht="16.5" thickTop="1" x14ac:dyDescent="0.25">
      <c r="F41" s="25"/>
      <c r="G41" s="25"/>
    </row>
  </sheetData>
  <mergeCells count="42">
    <mergeCell ref="D14:E14"/>
    <mergeCell ref="D16:E16"/>
    <mergeCell ref="D17:G17"/>
    <mergeCell ref="D18:E18"/>
    <mergeCell ref="D19:G19"/>
    <mergeCell ref="A13:B13"/>
    <mergeCell ref="D8:G8"/>
    <mergeCell ref="A9:B9"/>
    <mergeCell ref="D9:G9"/>
    <mergeCell ref="D10:G10"/>
    <mergeCell ref="A11:B11"/>
    <mergeCell ref="D11:G11"/>
    <mergeCell ref="D13:G13"/>
    <mergeCell ref="F1:G1"/>
    <mergeCell ref="F2:G2"/>
    <mergeCell ref="C3:G3"/>
    <mergeCell ref="C5:G5"/>
    <mergeCell ref="A7:B7"/>
    <mergeCell ref="D7:G7"/>
    <mergeCell ref="D20:E20"/>
    <mergeCell ref="D22:E22"/>
    <mergeCell ref="A26:B26"/>
    <mergeCell ref="D26:E26"/>
    <mergeCell ref="E30:G30"/>
    <mergeCell ref="A28:B28"/>
    <mergeCell ref="E28:G28"/>
    <mergeCell ref="E29:G29"/>
    <mergeCell ref="A27:B27"/>
    <mergeCell ref="D27:E27"/>
    <mergeCell ref="C25:G25"/>
    <mergeCell ref="D21:G21"/>
    <mergeCell ref="A24:B24"/>
    <mergeCell ref="F37:G37"/>
    <mergeCell ref="F38:G38"/>
    <mergeCell ref="F39:G39"/>
    <mergeCell ref="F40:G40"/>
    <mergeCell ref="A32:B32"/>
    <mergeCell ref="C32:G32"/>
    <mergeCell ref="F34:G34"/>
    <mergeCell ref="F35:G35"/>
    <mergeCell ref="C36:D36"/>
    <mergeCell ref="F36:G36"/>
  </mergeCells>
  <pageMargins left="0.34" right="0.35" top="0.26" bottom="0.26" header="0.16" footer="0.16"/>
  <pageSetup scale="9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41"/>
  <sheetViews>
    <sheetView view="pageBreakPreview" topLeftCell="A13" zoomScaleSheetLayoutView="100" workbookViewId="0">
      <selection activeCell="D22" sqref="D22:E22"/>
    </sheetView>
  </sheetViews>
  <sheetFormatPr defaultColWidth="9.140625" defaultRowHeight="15.75" x14ac:dyDescent="0.25"/>
  <cols>
    <col min="1" max="1" width="2.7109375" style="24" bestFit="1" customWidth="1"/>
    <col min="2" max="2" width="3.140625" style="24" customWidth="1"/>
    <col min="3" max="3" width="46.140625" style="4" customWidth="1"/>
    <col min="4" max="5" width="6.7109375" style="4" customWidth="1"/>
    <col min="6" max="6" width="16.28515625" style="4" customWidth="1"/>
    <col min="7" max="7" width="17" style="4" customWidth="1"/>
    <col min="8" max="16384" width="9.140625" style="4"/>
  </cols>
  <sheetData>
    <row r="1" spans="1:8" x14ac:dyDescent="0.25">
      <c r="F1" s="145" t="s">
        <v>4</v>
      </c>
      <c r="G1" s="145"/>
    </row>
    <row r="2" spans="1:8" x14ac:dyDescent="0.25">
      <c r="F2" s="145"/>
      <c r="G2" s="145"/>
    </row>
    <row r="3" spans="1:8" ht="33" customHeight="1" x14ac:dyDescent="0.25">
      <c r="C3" s="146" t="s">
        <v>32</v>
      </c>
      <c r="D3" s="147"/>
      <c r="E3" s="147"/>
      <c r="F3" s="147"/>
      <c r="G3" s="147"/>
    </row>
    <row r="4" spans="1:8" ht="10.5" customHeight="1" x14ac:dyDescent="0.25">
      <c r="C4" s="13"/>
      <c r="D4" s="24"/>
      <c r="E4" s="24"/>
      <c r="F4" s="24"/>
      <c r="G4" s="24"/>
    </row>
    <row r="5" spans="1:8" ht="33" customHeight="1" x14ac:dyDescent="0.25">
      <c r="C5" s="146" t="s">
        <v>33</v>
      </c>
      <c r="D5" s="146"/>
      <c r="E5" s="146"/>
      <c r="F5" s="146"/>
      <c r="G5" s="146"/>
    </row>
    <row r="6" spans="1:8" ht="9.75" customHeight="1" x14ac:dyDescent="0.25"/>
    <row r="7" spans="1:8" ht="22.5" customHeight="1" x14ac:dyDescent="0.25">
      <c r="A7" s="130">
        <v>1</v>
      </c>
      <c r="B7" s="130"/>
      <c r="C7" s="2" t="s">
        <v>0</v>
      </c>
      <c r="D7" s="148" t="s">
        <v>124</v>
      </c>
      <c r="E7" s="148"/>
      <c r="F7" s="148"/>
      <c r="G7" s="148"/>
      <c r="H7" s="7"/>
    </row>
    <row r="8" spans="1:8" ht="9.75" customHeight="1" x14ac:dyDescent="0.25">
      <c r="A8" s="23"/>
      <c r="B8" s="23"/>
      <c r="C8" s="2"/>
      <c r="D8" s="130"/>
      <c r="E8" s="130"/>
      <c r="F8" s="130"/>
      <c r="G8" s="130"/>
      <c r="H8" s="7"/>
    </row>
    <row r="9" spans="1:8" ht="63.75" customHeight="1" x14ac:dyDescent="0.25">
      <c r="A9" s="130">
        <v>2</v>
      </c>
      <c r="B9" s="130"/>
      <c r="C9" s="2" t="s">
        <v>1</v>
      </c>
      <c r="D9" s="149" t="s">
        <v>53</v>
      </c>
      <c r="E9" s="149"/>
      <c r="F9" s="149"/>
      <c r="G9" s="149"/>
      <c r="H9" s="7"/>
    </row>
    <row r="10" spans="1:8" ht="9.75" customHeight="1" x14ac:dyDescent="0.25">
      <c r="A10" s="23"/>
      <c r="B10" s="23"/>
      <c r="C10" s="2"/>
      <c r="D10" s="130"/>
      <c r="E10" s="130"/>
      <c r="F10" s="130"/>
      <c r="G10" s="130"/>
      <c r="H10" s="7"/>
    </row>
    <row r="11" spans="1:8" ht="21" customHeight="1" x14ac:dyDescent="0.25">
      <c r="A11" s="130">
        <v>3</v>
      </c>
      <c r="B11" s="130"/>
      <c r="C11" s="2" t="s">
        <v>2</v>
      </c>
      <c r="D11" s="150" t="s">
        <v>54</v>
      </c>
      <c r="E11" s="150"/>
      <c r="F11" s="150"/>
      <c r="G11" s="150"/>
      <c r="H11" s="7"/>
    </row>
    <row r="12" spans="1:8" ht="8.25" customHeight="1" x14ac:dyDescent="0.25">
      <c r="A12" s="23"/>
      <c r="B12" s="23"/>
      <c r="C12" s="2"/>
      <c r="D12" s="21"/>
      <c r="E12" s="21"/>
      <c r="F12" s="21"/>
      <c r="G12" s="21"/>
      <c r="H12" s="7"/>
    </row>
    <row r="13" spans="1:8" ht="21" customHeight="1" x14ac:dyDescent="0.25">
      <c r="A13" s="130">
        <v>4</v>
      </c>
      <c r="B13" s="130"/>
      <c r="C13" s="2" t="s">
        <v>39</v>
      </c>
      <c r="D13" s="131"/>
      <c r="E13" s="131"/>
      <c r="F13" s="131"/>
      <c r="G13" s="131"/>
      <c r="H13" s="7"/>
    </row>
    <row r="14" spans="1:8" ht="21" customHeight="1" x14ac:dyDescent="0.25">
      <c r="A14" s="23"/>
      <c r="B14" s="23"/>
      <c r="C14" s="2"/>
      <c r="D14" s="134" t="s">
        <v>42</v>
      </c>
      <c r="E14" s="135"/>
      <c r="F14" s="37" t="s">
        <v>35</v>
      </c>
      <c r="G14" s="37" t="s">
        <v>40</v>
      </c>
      <c r="H14" s="7"/>
    </row>
    <row r="15" spans="1:8" ht="9.75" customHeight="1" x14ac:dyDescent="0.25">
      <c r="A15" s="23"/>
      <c r="B15" s="23"/>
      <c r="C15" s="2"/>
    </row>
    <row r="16" spans="1:8" ht="18.75" customHeight="1" x14ac:dyDescent="0.25">
      <c r="A16" s="23"/>
      <c r="B16" s="23"/>
      <c r="C16" s="2" t="s">
        <v>5</v>
      </c>
      <c r="D16" s="134">
        <v>9.6170000000000009</v>
      </c>
      <c r="E16" s="135"/>
      <c r="F16" s="61">
        <v>2.2999999999999998</v>
      </c>
      <c r="G16" s="61">
        <f>D16+F16</f>
        <v>11.917000000000002</v>
      </c>
    </row>
    <row r="17" spans="1:9" ht="10.5" customHeight="1" x14ac:dyDescent="0.25">
      <c r="A17" s="23"/>
      <c r="B17" s="23"/>
      <c r="C17" s="2"/>
      <c r="D17" s="130"/>
      <c r="E17" s="130"/>
      <c r="F17" s="130"/>
      <c r="G17" s="130"/>
    </row>
    <row r="18" spans="1:9" ht="21" customHeight="1" x14ac:dyDescent="0.25">
      <c r="A18" s="23"/>
      <c r="B18" s="23"/>
      <c r="C18" s="2" t="s">
        <v>6</v>
      </c>
      <c r="D18" s="134">
        <v>9.6170000000000009</v>
      </c>
      <c r="E18" s="135"/>
      <c r="F18" s="61">
        <v>0</v>
      </c>
      <c r="G18" s="27">
        <f>D18+F18</f>
        <v>9.6170000000000009</v>
      </c>
    </row>
    <row r="19" spans="1:9" ht="8.25" customHeight="1" x14ac:dyDescent="0.25">
      <c r="A19" s="23"/>
      <c r="B19" s="23"/>
      <c r="C19" s="2"/>
      <c r="D19" s="130"/>
      <c r="E19" s="130"/>
      <c r="F19" s="130"/>
      <c r="G19" s="130"/>
    </row>
    <row r="20" spans="1:9" ht="21" customHeight="1" x14ac:dyDescent="0.25">
      <c r="A20" s="23"/>
      <c r="B20" s="23"/>
      <c r="C20" s="2" t="s">
        <v>7</v>
      </c>
      <c r="D20" s="136">
        <v>0</v>
      </c>
      <c r="E20" s="137"/>
      <c r="F20" s="62">
        <v>0</v>
      </c>
      <c r="G20" s="41">
        <f>D20+F20</f>
        <v>0</v>
      </c>
      <c r="H20" s="4">
        <f>1.317-0.19</f>
        <v>1.127</v>
      </c>
    </row>
    <row r="21" spans="1:9" ht="7.5" customHeight="1" x14ac:dyDescent="0.25">
      <c r="A21" s="23"/>
      <c r="B21" s="23"/>
      <c r="C21" s="2"/>
      <c r="D21" s="130"/>
      <c r="E21" s="130"/>
      <c r="F21" s="130"/>
      <c r="G21" s="130"/>
    </row>
    <row r="22" spans="1:9" ht="21" customHeight="1" x14ac:dyDescent="0.25">
      <c r="A22" s="23"/>
      <c r="B22" s="23"/>
      <c r="C22" s="2" t="s">
        <v>8</v>
      </c>
      <c r="D22" s="132">
        <f>0+55.081</f>
        <v>55.081000000000003</v>
      </c>
      <c r="E22" s="133"/>
      <c r="F22" s="61">
        <f>0.95+2.235</f>
        <v>3.1849999999999996</v>
      </c>
      <c r="G22" s="27">
        <f>D22+F22</f>
        <v>58.266000000000005</v>
      </c>
      <c r="I22" s="4" t="s">
        <v>71</v>
      </c>
    </row>
    <row r="23" spans="1:9" ht="9" customHeight="1" x14ac:dyDescent="0.25">
      <c r="A23" s="23"/>
      <c r="B23" s="23"/>
      <c r="C23" s="2"/>
      <c r="D23" s="2"/>
    </row>
    <row r="24" spans="1:9" ht="21.75" customHeight="1" x14ac:dyDescent="0.25">
      <c r="A24" s="130">
        <v>5</v>
      </c>
      <c r="B24" s="130"/>
      <c r="C24" s="9" t="s">
        <v>9</v>
      </c>
      <c r="D24" s="9"/>
      <c r="E24" s="6"/>
    </row>
    <row r="25" spans="1:9" x14ac:dyDescent="0.25">
      <c r="C25" s="129" t="s">
        <v>10</v>
      </c>
      <c r="D25" s="129"/>
      <c r="E25" s="129"/>
      <c r="F25" s="129"/>
      <c r="G25" s="129"/>
    </row>
    <row r="26" spans="1:9" s="11" customFormat="1" ht="27" customHeight="1" x14ac:dyDescent="0.25">
      <c r="A26" s="123" t="s">
        <v>11</v>
      </c>
      <c r="B26" s="123"/>
      <c r="C26" s="14" t="s">
        <v>12</v>
      </c>
      <c r="D26" s="124" t="s">
        <v>13</v>
      </c>
      <c r="E26" s="125"/>
      <c r="F26" s="14" t="s">
        <v>14</v>
      </c>
      <c r="G26" s="14" t="s">
        <v>15</v>
      </c>
    </row>
    <row r="27" spans="1:9" s="11" customFormat="1" ht="27" customHeight="1" x14ac:dyDescent="0.25">
      <c r="A27" s="57"/>
      <c r="B27" s="57"/>
      <c r="C27" s="58"/>
      <c r="D27" s="58"/>
      <c r="E27" s="63"/>
      <c r="F27" s="14"/>
      <c r="G27" s="14"/>
    </row>
    <row r="28" spans="1:9" ht="19.5" customHeight="1" x14ac:dyDescent="0.25">
      <c r="A28" s="120">
        <v>6</v>
      </c>
      <c r="B28" s="120"/>
      <c r="C28" s="4" t="s">
        <v>16</v>
      </c>
      <c r="E28" s="126"/>
      <c r="F28" s="126"/>
      <c r="G28" s="126"/>
    </row>
    <row r="29" spans="1:9" ht="19.5" customHeight="1" x14ac:dyDescent="0.25">
      <c r="E29" s="126"/>
      <c r="F29" s="126"/>
      <c r="G29" s="126"/>
    </row>
    <row r="30" spans="1:9" ht="19.5" customHeight="1" x14ac:dyDescent="0.25">
      <c r="E30" s="126"/>
      <c r="F30" s="126"/>
      <c r="G30" s="126"/>
    </row>
    <row r="32" spans="1:9" x14ac:dyDescent="0.25">
      <c r="A32" s="120">
        <v>7</v>
      </c>
      <c r="B32" s="120"/>
      <c r="C32" s="121" t="s">
        <v>24</v>
      </c>
      <c r="D32" s="121"/>
      <c r="E32" s="121"/>
      <c r="F32" s="121"/>
      <c r="G32" s="121"/>
    </row>
    <row r="33" spans="2:7" ht="9" customHeight="1" thickBot="1" x14ac:dyDescent="0.3">
      <c r="C33" s="8"/>
      <c r="D33" s="8"/>
    </row>
    <row r="34" spans="2:7" ht="17.25" thickTop="1" thickBot="1" x14ac:dyDescent="0.3">
      <c r="B34" s="10"/>
      <c r="C34" s="4" t="s">
        <v>17</v>
      </c>
      <c r="E34" s="10"/>
      <c r="F34" s="118" t="s">
        <v>25</v>
      </c>
      <c r="G34" s="119"/>
    </row>
    <row r="35" spans="2:7" ht="17.25" thickTop="1" thickBot="1" x14ac:dyDescent="0.3">
      <c r="B35" s="10"/>
      <c r="C35" s="4" t="s">
        <v>18</v>
      </c>
      <c r="E35" s="10"/>
      <c r="F35" s="118" t="s">
        <v>26</v>
      </c>
      <c r="G35" s="119"/>
    </row>
    <row r="36" spans="2:7" ht="17.25" thickTop="1" thickBot="1" x14ac:dyDescent="0.3">
      <c r="B36" s="10"/>
      <c r="C36" s="118" t="s">
        <v>19</v>
      </c>
      <c r="D36" s="122"/>
      <c r="E36" s="10"/>
      <c r="F36" s="118" t="s">
        <v>27</v>
      </c>
      <c r="G36" s="119"/>
    </row>
    <row r="37" spans="2:7" ht="17.25" thickTop="1" thickBot="1" x14ac:dyDescent="0.3">
      <c r="B37" s="10"/>
      <c r="C37" s="4" t="s">
        <v>20</v>
      </c>
      <c r="E37" s="10"/>
      <c r="F37" s="118" t="s">
        <v>28</v>
      </c>
      <c r="G37" s="119"/>
    </row>
    <row r="38" spans="2:7" ht="17.25" thickTop="1" thickBot="1" x14ac:dyDescent="0.3">
      <c r="B38" s="10"/>
      <c r="C38" s="4" t="s">
        <v>21</v>
      </c>
      <c r="E38" s="10"/>
      <c r="F38" s="118" t="s">
        <v>29</v>
      </c>
      <c r="G38" s="119"/>
    </row>
    <row r="39" spans="2:7" ht="17.25" thickTop="1" thickBot="1" x14ac:dyDescent="0.3">
      <c r="B39" s="10"/>
      <c r="C39" s="4" t="s">
        <v>22</v>
      </c>
      <c r="E39" s="10"/>
      <c r="F39" s="118" t="s">
        <v>30</v>
      </c>
      <c r="G39" s="119"/>
    </row>
    <row r="40" spans="2:7" ht="17.25" thickTop="1" thickBot="1" x14ac:dyDescent="0.3">
      <c r="B40" s="10"/>
      <c r="C40" s="4" t="s">
        <v>23</v>
      </c>
      <c r="E40" s="10"/>
      <c r="F40" s="118" t="s">
        <v>31</v>
      </c>
      <c r="G40" s="119"/>
    </row>
    <row r="41" spans="2:7" ht="16.5" thickTop="1" x14ac:dyDescent="0.25">
      <c r="F41" s="25"/>
      <c r="G41" s="25"/>
    </row>
  </sheetData>
  <mergeCells count="40">
    <mergeCell ref="D13:G13"/>
    <mergeCell ref="D14:E14"/>
    <mergeCell ref="D16:E16"/>
    <mergeCell ref="D17:G17"/>
    <mergeCell ref="A26:B26"/>
    <mergeCell ref="D26:E26"/>
    <mergeCell ref="C25:G25"/>
    <mergeCell ref="D18:E18"/>
    <mergeCell ref="D19:G19"/>
    <mergeCell ref="D21:G21"/>
    <mergeCell ref="A24:B24"/>
    <mergeCell ref="D20:E20"/>
    <mergeCell ref="D22:E22"/>
    <mergeCell ref="A13:B13"/>
    <mergeCell ref="D8:G8"/>
    <mergeCell ref="A9:B9"/>
    <mergeCell ref="D9:G9"/>
    <mergeCell ref="D10:G10"/>
    <mergeCell ref="A11:B11"/>
    <mergeCell ref="D11:G11"/>
    <mergeCell ref="F1:G1"/>
    <mergeCell ref="F2:G2"/>
    <mergeCell ref="C3:G3"/>
    <mergeCell ref="C5:G5"/>
    <mergeCell ref="A7:B7"/>
    <mergeCell ref="D7:G7"/>
    <mergeCell ref="E30:G30"/>
    <mergeCell ref="A28:B28"/>
    <mergeCell ref="E28:G28"/>
    <mergeCell ref="E29:G29"/>
    <mergeCell ref="F37:G37"/>
    <mergeCell ref="F38:G38"/>
    <mergeCell ref="F39:G39"/>
    <mergeCell ref="F40:G40"/>
    <mergeCell ref="A32:B32"/>
    <mergeCell ref="C32:G32"/>
    <mergeCell ref="F34:G34"/>
    <mergeCell ref="F35:G35"/>
    <mergeCell ref="C36:D36"/>
    <mergeCell ref="F36:G36"/>
  </mergeCells>
  <pageMargins left="0.34" right="0.35" top="0.26" bottom="0.26" header="0.16" footer="0.16"/>
  <pageSetup scale="9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41"/>
  <sheetViews>
    <sheetView view="pageBreakPreview" topLeftCell="A19" zoomScaleSheetLayoutView="100" workbookViewId="0">
      <selection activeCell="K17" sqref="K17"/>
    </sheetView>
  </sheetViews>
  <sheetFormatPr defaultColWidth="9.140625" defaultRowHeight="15.75" x14ac:dyDescent="0.25"/>
  <cols>
    <col min="1" max="1" width="4.140625" style="24" bestFit="1" customWidth="1"/>
    <col min="2" max="2" width="3.140625" style="24" customWidth="1"/>
    <col min="3" max="3" width="46.140625" style="4" customWidth="1"/>
    <col min="4" max="5" width="6.7109375" style="4" customWidth="1"/>
    <col min="6" max="6" width="16.28515625" style="36" customWidth="1"/>
    <col min="7" max="7" width="17" style="36" customWidth="1"/>
    <col min="8" max="8" width="11" style="4" customWidth="1"/>
    <col min="9" max="16384" width="9.140625" style="4"/>
  </cols>
  <sheetData>
    <row r="1" spans="1:8" x14ac:dyDescent="0.25">
      <c r="F1" s="145" t="s">
        <v>4</v>
      </c>
      <c r="G1" s="145"/>
    </row>
    <row r="2" spans="1:8" x14ac:dyDescent="0.25">
      <c r="F2" s="145"/>
      <c r="G2" s="145"/>
    </row>
    <row r="3" spans="1:8" ht="33" customHeight="1" x14ac:dyDescent="0.25">
      <c r="C3" s="146" t="s">
        <v>32</v>
      </c>
      <c r="D3" s="147"/>
      <c r="E3" s="147"/>
      <c r="F3" s="147"/>
      <c r="G3" s="147"/>
    </row>
    <row r="4" spans="1:8" ht="10.5" customHeight="1" x14ac:dyDescent="0.25">
      <c r="C4" s="13"/>
      <c r="D4" s="24"/>
      <c r="E4" s="24"/>
    </row>
    <row r="5" spans="1:8" ht="33" customHeight="1" x14ac:dyDescent="0.25">
      <c r="C5" s="146" t="s">
        <v>33</v>
      </c>
      <c r="D5" s="146"/>
      <c r="E5" s="146"/>
      <c r="F5" s="146"/>
      <c r="G5" s="146"/>
    </row>
    <row r="6" spans="1:8" ht="9.75" customHeight="1" x14ac:dyDescent="0.25"/>
    <row r="7" spans="1:8" ht="22.5" customHeight="1" x14ac:dyDescent="0.25">
      <c r="A7" s="130">
        <v>1</v>
      </c>
      <c r="B7" s="130"/>
      <c r="C7" s="2" t="s">
        <v>0</v>
      </c>
      <c r="D7" s="148" t="s">
        <v>125</v>
      </c>
      <c r="E7" s="148"/>
      <c r="F7" s="148"/>
      <c r="G7" s="148"/>
      <c r="H7" s="7"/>
    </row>
    <row r="8" spans="1:8" ht="9.75" customHeight="1" x14ac:dyDescent="0.25">
      <c r="A8" s="23"/>
      <c r="B8" s="23"/>
      <c r="C8" s="2"/>
      <c r="D8" s="130"/>
      <c r="E8" s="130"/>
      <c r="F8" s="130"/>
      <c r="G8" s="130"/>
      <c r="H8" s="7"/>
    </row>
    <row r="9" spans="1:8" ht="63.75" customHeight="1" x14ac:dyDescent="0.25">
      <c r="A9" s="130">
        <v>2</v>
      </c>
      <c r="B9" s="130"/>
      <c r="C9" s="2" t="s">
        <v>1</v>
      </c>
      <c r="D9" s="149" t="s">
        <v>214</v>
      </c>
      <c r="E9" s="149"/>
      <c r="F9" s="149"/>
      <c r="G9" s="149"/>
      <c r="H9" s="7"/>
    </row>
    <row r="10" spans="1:8" ht="9.75" customHeight="1" x14ac:dyDescent="0.25">
      <c r="A10" s="23"/>
      <c r="B10" s="23"/>
      <c r="C10" s="2"/>
      <c r="D10" s="130"/>
      <c r="E10" s="130"/>
      <c r="F10" s="130"/>
      <c r="G10" s="130"/>
      <c r="H10" s="7"/>
    </row>
    <row r="11" spans="1:8" ht="21" customHeight="1" x14ac:dyDescent="0.25">
      <c r="A11" s="130">
        <v>3</v>
      </c>
      <c r="B11" s="130"/>
      <c r="C11" s="2" t="s">
        <v>2</v>
      </c>
      <c r="D11" s="150" t="s">
        <v>48</v>
      </c>
      <c r="E11" s="150"/>
      <c r="F11" s="150"/>
      <c r="G11" s="150"/>
      <c r="H11" s="7"/>
    </row>
    <row r="12" spans="1:8" ht="8.25" customHeight="1" x14ac:dyDescent="0.25">
      <c r="A12" s="23"/>
      <c r="B12" s="23"/>
      <c r="C12" s="2"/>
      <c r="D12" s="21"/>
      <c r="E12" s="21"/>
      <c r="F12" s="34"/>
      <c r="G12" s="34"/>
      <c r="H12" s="7"/>
    </row>
    <row r="13" spans="1:8" ht="21" customHeight="1" x14ac:dyDescent="0.25">
      <c r="A13" s="130">
        <v>4</v>
      </c>
      <c r="B13" s="130"/>
      <c r="C13" s="2" t="s">
        <v>39</v>
      </c>
      <c r="D13" s="131"/>
      <c r="E13" s="131"/>
      <c r="F13" s="131"/>
      <c r="G13" s="131"/>
      <c r="H13" s="7"/>
    </row>
    <row r="14" spans="1:8" ht="21" customHeight="1" x14ac:dyDescent="0.25">
      <c r="A14" s="23"/>
      <c r="B14" s="23"/>
      <c r="C14" s="2"/>
      <c r="D14" s="134" t="s">
        <v>42</v>
      </c>
      <c r="E14" s="135"/>
      <c r="F14" s="37" t="s">
        <v>35</v>
      </c>
      <c r="G14" s="37" t="s">
        <v>40</v>
      </c>
      <c r="H14" s="7"/>
    </row>
    <row r="15" spans="1:8" ht="9.75" customHeight="1" x14ac:dyDescent="0.25">
      <c r="A15" s="23"/>
      <c r="B15" s="23"/>
      <c r="C15" s="2"/>
    </row>
    <row r="16" spans="1:8" ht="18.75" customHeight="1" x14ac:dyDescent="0.25">
      <c r="A16" s="23"/>
      <c r="B16" s="23"/>
      <c r="C16" s="2" t="s">
        <v>5</v>
      </c>
      <c r="D16" s="134">
        <v>11.391</v>
      </c>
      <c r="E16" s="135"/>
      <c r="F16" s="37">
        <v>0.23699999999999999</v>
      </c>
      <c r="G16" s="27">
        <f>D16+F16</f>
        <v>11.628</v>
      </c>
    </row>
    <row r="17" spans="1:7" ht="10.5" customHeight="1" x14ac:dyDescent="0.25">
      <c r="A17" s="23"/>
      <c r="B17" s="23"/>
      <c r="C17" s="2"/>
      <c r="D17" s="130"/>
      <c r="E17" s="130"/>
      <c r="F17" s="130"/>
      <c r="G17" s="130"/>
    </row>
    <row r="18" spans="1:7" ht="21" customHeight="1" x14ac:dyDescent="0.25">
      <c r="A18" s="23"/>
      <c r="B18" s="23"/>
      <c r="C18" s="2" t="s">
        <v>6</v>
      </c>
      <c r="D18" s="134">
        <v>11.391</v>
      </c>
      <c r="E18" s="135"/>
      <c r="F18" s="27">
        <v>0</v>
      </c>
      <c r="G18" s="27">
        <f>D18+F18</f>
        <v>11.391</v>
      </c>
    </row>
    <row r="19" spans="1:7" ht="8.25" customHeight="1" x14ac:dyDescent="0.25">
      <c r="A19" s="23"/>
      <c r="B19" s="23"/>
      <c r="C19" s="2"/>
      <c r="D19" s="130"/>
      <c r="E19" s="130"/>
      <c r="F19" s="130"/>
      <c r="G19" s="130"/>
    </row>
    <row r="20" spans="1:7" ht="21" customHeight="1" x14ac:dyDescent="0.25">
      <c r="A20" s="23"/>
      <c r="B20" s="23"/>
      <c r="C20" s="2" t="s">
        <v>7</v>
      </c>
      <c r="D20" s="136">
        <v>0</v>
      </c>
      <c r="E20" s="137"/>
      <c r="F20" s="41">
        <v>0</v>
      </c>
      <c r="G20" s="41">
        <f>D20+F20</f>
        <v>0</v>
      </c>
    </row>
    <row r="21" spans="1:7" ht="7.5" customHeight="1" x14ac:dyDescent="0.25">
      <c r="A21" s="23"/>
      <c r="B21" s="23"/>
      <c r="C21" s="2"/>
      <c r="D21" s="130"/>
      <c r="E21" s="130"/>
      <c r="F21" s="130"/>
      <c r="G21" s="130"/>
    </row>
    <row r="22" spans="1:7" ht="21" customHeight="1" x14ac:dyDescent="0.25">
      <c r="A22" s="23"/>
      <c r="B22" s="23"/>
      <c r="C22" s="2" t="s">
        <v>8</v>
      </c>
      <c r="D22" s="132">
        <f>15.3+11.509</f>
        <v>26.809000000000001</v>
      </c>
      <c r="E22" s="133"/>
      <c r="F22" s="27">
        <v>0</v>
      </c>
      <c r="G22" s="27">
        <f>D22+F22</f>
        <v>26.809000000000001</v>
      </c>
    </row>
    <row r="23" spans="1:7" ht="9" customHeight="1" x14ac:dyDescent="0.25">
      <c r="A23" s="23"/>
      <c r="B23" s="23"/>
      <c r="C23" s="2"/>
      <c r="D23" s="2"/>
    </row>
    <row r="24" spans="1:7" ht="21.75" customHeight="1" x14ac:dyDescent="0.25">
      <c r="A24" s="130">
        <v>5</v>
      </c>
      <c r="B24" s="130"/>
      <c r="C24" s="9" t="s">
        <v>9</v>
      </c>
      <c r="D24" s="9"/>
      <c r="E24" s="6"/>
    </row>
    <row r="25" spans="1:7" x14ac:dyDescent="0.25">
      <c r="C25" s="129" t="s">
        <v>10</v>
      </c>
      <c r="D25" s="129"/>
      <c r="E25" s="129"/>
      <c r="F25" s="129"/>
      <c r="G25" s="129"/>
    </row>
    <row r="26" spans="1:7" s="11" customFormat="1" ht="27" customHeight="1" x14ac:dyDescent="0.25">
      <c r="A26" s="123" t="s">
        <v>11</v>
      </c>
      <c r="B26" s="123"/>
      <c r="C26" s="14" t="s">
        <v>12</v>
      </c>
      <c r="D26" s="124" t="s">
        <v>13</v>
      </c>
      <c r="E26" s="125"/>
      <c r="F26" s="14" t="s">
        <v>14</v>
      </c>
      <c r="G26" s="14" t="s">
        <v>15</v>
      </c>
    </row>
    <row r="27" spans="1:7" ht="36" customHeight="1" x14ac:dyDescent="0.25">
      <c r="A27" s="177"/>
      <c r="B27" s="177"/>
      <c r="C27" s="29"/>
      <c r="D27" s="177"/>
      <c r="E27" s="177"/>
      <c r="F27" s="52"/>
      <c r="G27" s="53"/>
    </row>
    <row r="28" spans="1:7" ht="19.5" customHeight="1" x14ac:dyDescent="0.25">
      <c r="A28" s="120"/>
      <c r="B28" s="120"/>
      <c r="C28" s="4" t="s">
        <v>16</v>
      </c>
      <c r="E28" s="153"/>
      <c r="F28" s="153"/>
      <c r="G28" s="153"/>
    </row>
    <row r="29" spans="1:7" ht="19.5" customHeight="1" x14ac:dyDescent="0.25">
      <c r="E29" s="126"/>
      <c r="F29" s="126"/>
      <c r="G29" s="126"/>
    </row>
    <row r="30" spans="1:7" ht="19.5" customHeight="1" x14ac:dyDescent="0.25">
      <c r="E30" s="126"/>
      <c r="F30" s="126"/>
      <c r="G30" s="126"/>
    </row>
    <row r="32" spans="1:7" x14ac:dyDescent="0.25">
      <c r="A32" s="120">
        <v>7</v>
      </c>
      <c r="B32" s="120"/>
      <c r="C32" s="121" t="s">
        <v>24</v>
      </c>
      <c r="D32" s="121"/>
      <c r="E32" s="121"/>
      <c r="F32" s="121"/>
      <c r="G32" s="121"/>
    </row>
    <row r="33" spans="2:7" ht="9" customHeight="1" thickBot="1" x14ac:dyDescent="0.3">
      <c r="C33" s="8"/>
      <c r="D33" s="8"/>
    </row>
    <row r="34" spans="2:7" ht="17.25" thickTop="1" thickBot="1" x14ac:dyDescent="0.3">
      <c r="B34" s="10"/>
      <c r="C34" s="4" t="s">
        <v>17</v>
      </c>
      <c r="E34" s="10"/>
      <c r="F34" s="118" t="s">
        <v>25</v>
      </c>
      <c r="G34" s="119"/>
    </row>
    <row r="35" spans="2:7" ht="17.25" thickTop="1" thickBot="1" x14ac:dyDescent="0.3">
      <c r="B35" s="10"/>
      <c r="C35" s="4" t="s">
        <v>18</v>
      </c>
      <c r="E35" s="10"/>
      <c r="F35" s="118" t="s">
        <v>26</v>
      </c>
      <c r="G35" s="119"/>
    </row>
    <row r="36" spans="2:7" ht="17.25" thickTop="1" thickBot="1" x14ac:dyDescent="0.3">
      <c r="B36" s="10"/>
      <c r="C36" s="118" t="s">
        <v>19</v>
      </c>
      <c r="D36" s="122"/>
      <c r="E36" s="10"/>
      <c r="F36" s="118" t="s">
        <v>27</v>
      </c>
      <c r="G36" s="119"/>
    </row>
    <row r="37" spans="2:7" ht="17.25" thickTop="1" thickBot="1" x14ac:dyDescent="0.3">
      <c r="B37" s="10"/>
      <c r="C37" s="4" t="s">
        <v>20</v>
      </c>
      <c r="E37" s="10"/>
      <c r="F37" s="118" t="s">
        <v>28</v>
      </c>
      <c r="G37" s="119"/>
    </row>
    <row r="38" spans="2:7" ht="17.25" thickTop="1" thickBot="1" x14ac:dyDescent="0.3">
      <c r="B38" s="10"/>
      <c r="C38" s="4" t="s">
        <v>21</v>
      </c>
      <c r="E38" s="10"/>
      <c r="F38" s="118" t="s">
        <v>29</v>
      </c>
      <c r="G38" s="119"/>
    </row>
    <row r="39" spans="2:7" ht="17.25" thickTop="1" thickBot="1" x14ac:dyDescent="0.3">
      <c r="B39" s="10"/>
      <c r="C39" s="4" t="s">
        <v>22</v>
      </c>
      <c r="E39" s="10"/>
      <c r="F39" s="118" t="s">
        <v>30</v>
      </c>
      <c r="G39" s="119"/>
    </row>
    <row r="40" spans="2:7" ht="17.25" thickTop="1" thickBot="1" x14ac:dyDescent="0.3">
      <c r="B40" s="10"/>
      <c r="C40" s="4" t="s">
        <v>23</v>
      </c>
      <c r="E40" s="10"/>
      <c r="F40" s="118" t="s">
        <v>31</v>
      </c>
      <c r="G40" s="119"/>
    </row>
    <row r="41" spans="2:7" ht="16.5" thickTop="1" x14ac:dyDescent="0.25"/>
  </sheetData>
  <mergeCells count="42">
    <mergeCell ref="F1:G1"/>
    <mergeCell ref="F2:G2"/>
    <mergeCell ref="C3:G3"/>
    <mergeCell ref="C5:G5"/>
    <mergeCell ref="A7:B7"/>
    <mergeCell ref="D7:G7"/>
    <mergeCell ref="D8:G8"/>
    <mergeCell ref="A9:B9"/>
    <mergeCell ref="D9:G9"/>
    <mergeCell ref="D10:G10"/>
    <mergeCell ref="A11:B11"/>
    <mergeCell ref="D11:G11"/>
    <mergeCell ref="C25:G25"/>
    <mergeCell ref="A13:B13"/>
    <mergeCell ref="D13:G13"/>
    <mergeCell ref="D14:E14"/>
    <mergeCell ref="D16:E16"/>
    <mergeCell ref="D17:G17"/>
    <mergeCell ref="D18:E18"/>
    <mergeCell ref="D19:G19"/>
    <mergeCell ref="D21:G21"/>
    <mergeCell ref="A24:B24"/>
    <mergeCell ref="D20:E20"/>
    <mergeCell ref="D22:E22"/>
    <mergeCell ref="A26:B26"/>
    <mergeCell ref="D26:E26"/>
    <mergeCell ref="E30:G30"/>
    <mergeCell ref="A28:B28"/>
    <mergeCell ref="E28:G28"/>
    <mergeCell ref="E29:G29"/>
    <mergeCell ref="A27:B27"/>
    <mergeCell ref="D27:E27"/>
    <mergeCell ref="F37:G37"/>
    <mergeCell ref="F38:G38"/>
    <mergeCell ref="F39:G39"/>
    <mergeCell ref="F40:G40"/>
    <mergeCell ref="A32:B32"/>
    <mergeCell ref="C32:G32"/>
    <mergeCell ref="F34:G34"/>
    <mergeCell ref="F35:G35"/>
    <mergeCell ref="C36:D36"/>
    <mergeCell ref="F36:G36"/>
  </mergeCells>
  <pageMargins left="0.34" right="0.35" top="0.26" bottom="0.26" header="0.16" footer="0.16"/>
  <pageSetup scale="9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view="pageBreakPreview" topLeftCell="A13" zoomScaleSheetLayoutView="100" workbookViewId="0">
      <selection activeCell="D20" sqref="D20:E20"/>
    </sheetView>
  </sheetViews>
  <sheetFormatPr defaultColWidth="9.140625" defaultRowHeight="15.75" x14ac:dyDescent="0.25"/>
  <cols>
    <col min="1" max="1" width="2.7109375" style="24" bestFit="1" customWidth="1"/>
    <col min="2" max="2" width="3.140625" style="24" customWidth="1"/>
    <col min="3" max="3" width="46.140625" style="4" customWidth="1"/>
    <col min="4" max="5" width="6.7109375" style="4" customWidth="1"/>
    <col min="6" max="6" width="18" style="36" bestFit="1" customWidth="1"/>
    <col min="7" max="7" width="17" style="4" customWidth="1"/>
    <col min="8" max="16384" width="9.140625" style="4"/>
  </cols>
  <sheetData>
    <row r="1" spans="1:8" x14ac:dyDescent="0.25">
      <c r="F1" s="145" t="s">
        <v>4</v>
      </c>
      <c r="G1" s="145"/>
    </row>
    <row r="2" spans="1:8" x14ac:dyDescent="0.25">
      <c r="F2" s="145"/>
      <c r="G2" s="145"/>
    </row>
    <row r="3" spans="1:8" ht="33" customHeight="1" x14ac:dyDescent="0.25">
      <c r="C3" s="146" t="s">
        <v>32</v>
      </c>
      <c r="D3" s="147"/>
      <c r="E3" s="147"/>
      <c r="F3" s="147"/>
      <c r="G3" s="147"/>
    </row>
    <row r="4" spans="1:8" ht="10.5" customHeight="1" x14ac:dyDescent="0.25">
      <c r="C4" s="13"/>
      <c r="D4" s="24"/>
      <c r="E4" s="24"/>
      <c r="G4" s="24"/>
    </row>
    <row r="5" spans="1:8" ht="33" customHeight="1" x14ac:dyDescent="0.25">
      <c r="C5" s="146" t="s">
        <v>33</v>
      </c>
      <c r="D5" s="146"/>
      <c r="E5" s="146"/>
      <c r="F5" s="146"/>
      <c r="G5" s="146"/>
    </row>
    <row r="6" spans="1:8" ht="9.75" customHeight="1" x14ac:dyDescent="0.25"/>
    <row r="7" spans="1:8" ht="22.5" customHeight="1" x14ac:dyDescent="0.25">
      <c r="A7" s="130">
        <v>1</v>
      </c>
      <c r="B7" s="130"/>
      <c r="C7" s="2" t="s">
        <v>0</v>
      </c>
      <c r="D7" s="148" t="s">
        <v>126</v>
      </c>
      <c r="E7" s="148"/>
      <c r="F7" s="148"/>
      <c r="G7" s="148"/>
      <c r="H7" s="7"/>
    </row>
    <row r="8" spans="1:8" ht="9.75" customHeight="1" x14ac:dyDescent="0.25">
      <c r="A8" s="23"/>
      <c r="B8" s="23"/>
      <c r="C8" s="2"/>
      <c r="D8" s="130"/>
      <c r="E8" s="130"/>
      <c r="F8" s="130"/>
      <c r="G8" s="130"/>
      <c r="H8" s="7"/>
    </row>
    <row r="9" spans="1:8" ht="48.75" customHeight="1" x14ac:dyDescent="0.25">
      <c r="A9" s="130">
        <v>2</v>
      </c>
      <c r="B9" s="130"/>
      <c r="C9" s="2" t="s">
        <v>1</v>
      </c>
      <c r="D9" s="149" t="s">
        <v>80</v>
      </c>
      <c r="E9" s="149"/>
      <c r="F9" s="149"/>
      <c r="G9" s="149"/>
      <c r="H9" s="7"/>
    </row>
    <row r="10" spans="1:8" ht="9.75" customHeight="1" x14ac:dyDescent="0.25">
      <c r="A10" s="23"/>
      <c r="B10" s="23"/>
      <c r="C10" s="2"/>
      <c r="D10" s="130"/>
      <c r="E10" s="130"/>
      <c r="F10" s="130"/>
      <c r="G10" s="130"/>
      <c r="H10" s="7"/>
    </row>
    <row r="11" spans="1:8" ht="16.5" customHeight="1" x14ac:dyDescent="0.25">
      <c r="A11" s="130">
        <v>3</v>
      </c>
      <c r="B11" s="130"/>
      <c r="C11" s="2" t="s">
        <v>2</v>
      </c>
      <c r="D11" s="150" t="s">
        <v>54</v>
      </c>
      <c r="E11" s="150"/>
      <c r="F11" s="150"/>
      <c r="G11" s="150"/>
      <c r="H11" s="7"/>
    </row>
    <row r="12" spans="1:8" ht="8.25" customHeight="1" x14ac:dyDescent="0.25">
      <c r="A12" s="23"/>
      <c r="B12" s="23"/>
      <c r="C12" s="2"/>
      <c r="D12" s="21"/>
      <c r="E12" s="21"/>
      <c r="F12" s="34"/>
      <c r="G12" s="21"/>
      <c r="H12" s="7"/>
    </row>
    <row r="13" spans="1:8" ht="15.75" customHeight="1" x14ac:dyDescent="0.25">
      <c r="A13" s="130">
        <v>4</v>
      </c>
      <c r="B13" s="130"/>
      <c r="C13" s="2" t="s">
        <v>39</v>
      </c>
      <c r="D13" s="131"/>
      <c r="E13" s="131"/>
      <c r="F13" s="131"/>
      <c r="G13" s="131"/>
      <c r="H13" s="7"/>
    </row>
    <row r="14" spans="1:8" ht="21" customHeight="1" x14ac:dyDescent="0.25">
      <c r="A14" s="23"/>
      <c r="B14" s="23"/>
      <c r="C14" s="2"/>
      <c r="D14" s="134" t="s">
        <v>42</v>
      </c>
      <c r="E14" s="135"/>
      <c r="F14" s="37" t="s">
        <v>35</v>
      </c>
      <c r="G14" s="37" t="s">
        <v>40</v>
      </c>
      <c r="H14" s="7"/>
    </row>
    <row r="15" spans="1:8" ht="9.75" customHeight="1" x14ac:dyDescent="0.25">
      <c r="A15" s="23"/>
      <c r="B15" s="23"/>
      <c r="C15" s="2"/>
    </row>
    <row r="16" spans="1:8" ht="18.75" customHeight="1" x14ac:dyDescent="0.25">
      <c r="A16" s="23"/>
      <c r="B16" s="23"/>
      <c r="C16" s="2" t="s">
        <v>5</v>
      </c>
      <c r="D16" s="132">
        <v>51.3063</v>
      </c>
      <c r="E16" s="133"/>
      <c r="F16" s="27">
        <v>8.6940000000000008</v>
      </c>
      <c r="G16" s="27">
        <f>D16+F16</f>
        <v>60.000300000000003</v>
      </c>
    </row>
    <row r="17" spans="1:10" ht="10.5" customHeight="1" x14ac:dyDescent="0.25">
      <c r="A17" s="23"/>
      <c r="B17" s="23"/>
      <c r="C17" s="2"/>
      <c r="D17" s="130"/>
      <c r="E17" s="130"/>
      <c r="F17" s="130"/>
      <c r="G17" s="130"/>
    </row>
    <row r="18" spans="1:10" ht="21" customHeight="1" x14ac:dyDescent="0.25">
      <c r="A18" s="23"/>
      <c r="B18" s="23"/>
      <c r="C18" s="2" t="s">
        <v>6</v>
      </c>
      <c r="D18" s="132">
        <v>51.305999999999997</v>
      </c>
      <c r="E18" s="133"/>
      <c r="F18" s="27">
        <v>0</v>
      </c>
      <c r="G18" s="27">
        <f>D18+F18</f>
        <v>51.305999999999997</v>
      </c>
      <c r="I18" s="180">
        <f>0+31.173</f>
        <v>31.172999999999998</v>
      </c>
      <c r="J18" s="181"/>
    </row>
    <row r="19" spans="1:10" ht="8.25" customHeight="1" x14ac:dyDescent="0.25">
      <c r="A19" s="23"/>
      <c r="B19" s="23"/>
      <c r="C19" s="2"/>
      <c r="D19" s="179"/>
      <c r="E19" s="179"/>
      <c r="F19" s="179"/>
      <c r="G19" s="179"/>
    </row>
    <row r="20" spans="1:10" ht="21" customHeight="1" x14ac:dyDescent="0.25">
      <c r="A20" s="23"/>
      <c r="B20" s="23"/>
      <c r="C20" s="2" t="s">
        <v>7</v>
      </c>
      <c r="D20" s="159">
        <v>4.6909999999999998</v>
      </c>
      <c r="E20" s="160"/>
      <c r="F20" s="41">
        <v>0</v>
      </c>
      <c r="G20" s="41">
        <f>D20+F20</f>
        <v>4.6909999999999998</v>
      </c>
      <c r="H20" s="4">
        <f>7.077+7.034</f>
        <v>14.111000000000001</v>
      </c>
    </row>
    <row r="21" spans="1:10" ht="7.5" customHeight="1" x14ac:dyDescent="0.25">
      <c r="A21" s="23"/>
      <c r="B21" s="23"/>
      <c r="C21" s="2"/>
      <c r="D21" s="179"/>
      <c r="E21" s="179"/>
      <c r="F21" s="179"/>
      <c r="G21" s="179"/>
    </row>
    <row r="22" spans="1:10" ht="21" customHeight="1" x14ac:dyDescent="0.25">
      <c r="A22" s="23"/>
      <c r="B22" s="23"/>
      <c r="C22" s="2" t="s">
        <v>8</v>
      </c>
      <c r="D22" s="136">
        <f>17.062+14.111+4.691</f>
        <v>35.864000000000004</v>
      </c>
      <c r="E22" s="137"/>
      <c r="F22" s="27">
        <v>0</v>
      </c>
      <c r="G22" s="27">
        <f>D22+F22</f>
        <v>35.864000000000004</v>
      </c>
      <c r="H22" s="39"/>
    </row>
    <row r="23" spans="1:10" ht="9" customHeight="1" x14ac:dyDescent="0.25">
      <c r="A23" s="23"/>
      <c r="B23" s="23"/>
      <c r="C23" s="2"/>
      <c r="D23" s="2"/>
    </row>
    <row r="24" spans="1:10" ht="21.75" customHeight="1" x14ac:dyDescent="0.25">
      <c r="A24" s="130">
        <v>5</v>
      </c>
      <c r="B24" s="130"/>
      <c r="C24" s="9" t="s">
        <v>9</v>
      </c>
      <c r="D24" s="9"/>
      <c r="E24" s="6"/>
    </row>
    <row r="25" spans="1:10" x14ac:dyDescent="0.25">
      <c r="C25" s="129" t="s">
        <v>10</v>
      </c>
      <c r="D25" s="129"/>
      <c r="E25" s="129"/>
      <c r="F25" s="129"/>
      <c r="G25" s="129"/>
    </row>
    <row r="26" spans="1:10" s="11" customFormat="1" ht="27" customHeight="1" x14ac:dyDescent="0.25">
      <c r="A26" s="123" t="s">
        <v>11</v>
      </c>
      <c r="B26" s="123"/>
      <c r="C26" s="14" t="s">
        <v>12</v>
      </c>
      <c r="D26" s="124" t="s">
        <v>13</v>
      </c>
      <c r="E26" s="125"/>
      <c r="F26" s="14" t="s">
        <v>14</v>
      </c>
      <c r="G26" s="14" t="s">
        <v>15</v>
      </c>
    </row>
    <row r="27" spans="1:10" s="11" customFormat="1" x14ac:dyDescent="0.25">
      <c r="A27" s="126">
        <v>1</v>
      </c>
      <c r="B27" s="126"/>
      <c r="C27" s="51" t="s">
        <v>175</v>
      </c>
      <c r="D27" s="178" t="s">
        <v>156</v>
      </c>
      <c r="E27" s="128"/>
      <c r="F27" s="90">
        <v>26.24</v>
      </c>
      <c r="G27" s="90">
        <v>0</v>
      </c>
    </row>
    <row r="28" spans="1:10" s="11" customFormat="1" x14ac:dyDescent="0.25">
      <c r="A28" s="126">
        <v>2</v>
      </c>
      <c r="B28" s="126"/>
      <c r="C28" s="51" t="s">
        <v>180</v>
      </c>
      <c r="D28" s="178" t="s">
        <v>159</v>
      </c>
      <c r="E28" s="128"/>
      <c r="F28" s="90">
        <v>70.5</v>
      </c>
      <c r="G28" s="90">
        <v>0</v>
      </c>
    </row>
    <row r="29" spans="1:10" s="11" customFormat="1" x14ac:dyDescent="0.25">
      <c r="A29" s="126">
        <v>3</v>
      </c>
      <c r="B29" s="126"/>
      <c r="C29" s="51" t="s">
        <v>181</v>
      </c>
      <c r="D29" s="178" t="s">
        <v>156</v>
      </c>
      <c r="E29" s="128"/>
      <c r="F29" s="90">
        <v>600</v>
      </c>
      <c r="G29" s="90">
        <v>0</v>
      </c>
    </row>
    <row r="30" spans="1:10" s="11" customFormat="1" x14ac:dyDescent="0.25">
      <c r="A30" s="126">
        <v>4</v>
      </c>
      <c r="B30" s="126"/>
      <c r="C30" s="51" t="s">
        <v>182</v>
      </c>
      <c r="D30" s="178" t="s">
        <v>156</v>
      </c>
      <c r="E30" s="128"/>
      <c r="F30" s="90">
        <v>1600.19</v>
      </c>
      <c r="G30" s="90">
        <v>0</v>
      </c>
    </row>
    <row r="31" spans="1:10" s="11" customFormat="1" ht="31.5" x14ac:dyDescent="0.25">
      <c r="A31" s="126">
        <v>5</v>
      </c>
      <c r="B31" s="126"/>
      <c r="C31" s="52" t="s">
        <v>183</v>
      </c>
      <c r="D31" s="178" t="s">
        <v>156</v>
      </c>
      <c r="E31" s="128"/>
      <c r="F31" s="90">
        <v>78.75</v>
      </c>
      <c r="G31" s="90">
        <v>0</v>
      </c>
    </row>
    <row r="32" spans="1:10" s="11" customFormat="1" ht="21.75" customHeight="1" x14ac:dyDescent="0.25">
      <c r="A32" s="126"/>
      <c r="B32" s="126"/>
      <c r="C32" s="51"/>
      <c r="D32" s="127"/>
      <c r="E32" s="128"/>
      <c r="F32" s="96"/>
      <c r="G32" s="90">
        <v>0</v>
      </c>
    </row>
    <row r="33" spans="1:7" ht="19.5" customHeight="1" x14ac:dyDescent="0.25">
      <c r="A33" s="120">
        <v>6</v>
      </c>
      <c r="B33" s="120"/>
      <c r="C33" s="4" t="s">
        <v>16</v>
      </c>
      <c r="E33" s="126"/>
      <c r="F33" s="126"/>
      <c r="G33" s="126"/>
    </row>
    <row r="34" spans="1:7" ht="19.5" customHeight="1" x14ac:dyDescent="0.25">
      <c r="E34" s="126"/>
      <c r="F34" s="126"/>
      <c r="G34" s="126"/>
    </row>
    <row r="35" spans="1:7" x14ac:dyDescent="0.25">
      <c r="A35" s="120">
        <v>7</v>
      </c>
      <c r="B35" s="120"/>
      <c r="C35" s="121" t="s">
        <v>24</v>
      </c>
      <c r="D35" s="121"/>
      <c r="E35" s="121"/>
      <c r="F35" s="121"/>
      <c r="G35" s="121"/>
    </row>
    <row r="36" spans="1:7" ht="9" customHeight="1" thickBot="1" x14ac:dyDescent="0.3">
      <c r="C36" s="8"/>
      <c r="D36" s="8"/>
    </row>
    <row r="37" spans="1:7" ht="17.25" thickTop="1" thickBot="1" x14ac:dyDescent="0.3">
      <c r="B37" s="10"/>
      <c r="C37" s="4" t="s">
        <v>17</v>
      </c>
      <c r="E37" s="10"/>
      <c r="F37" s="118" t="s">
        <v>25</v>
      </c>
      <c r="G37" s="119"/>
    </row>
    <row r="38" spans="1:7" ht="17.25" thickTop="1" thickBot="1" x14ac:dyDescent="0.3">
      <c r="B38" s="10"/>
      <c r="C38" s="4" t="s">
        <v>18</v>
      </c>
      <c r="E38" s="10"/>
      <c r="F38" s="118" t="s">
        <v>26</v>
      </c>
      <c r="G38" s="119"/>
    </row>
    <row r="39" spans="1:7" ht="17.25" thickTop="1" thickBot="1" x14ac:dyDescent="0.3">
      <c r="B39" s="10"/>
      <c r="C39" s="118" t="s">
        <v>19</v>
      </c>
      <c r="D39" s="122"/>
      <c r="E39" s="10"/>
      <c r="F39" s="118" t="s">
        <v>27</v>
      </c>
      <c r="G39" s="119"/>
    </row>
    <row r="40" spans="1:7" ht="17.25" thickTop="1" thickBot="1" x14ac:dyDescent="0.3">
      <c r="B40" s="10"/>
      <c r="C40" s="4" t="s">
        <v>20</v>
      </c>
      <c r="E40" s="10"/>
      <c r="F40" s="118" t="s">
        <v>28</v>
      </c>
      <c r="G40" s="119"/>
    </row>
    <row r="41" spans="1:7" ht="17.25" thickTop="1" thickBot="1" x14ac:dyDescent="0.3">
      <c r="B41" s="10"/>
      <c r="C41" s="4" t="s">
        <v>21</v>
      </c>
      <c r="E41" s="10"/>
      <c r="F41" s="118" t="s">
        <v>29</v>
      </c>
      <c r="G41" s="119"/>
    </row>
    <row r="42" spans="1:7" ht="17.25" thickTop="1" thickBot="1" x14ac:dyDescent="0.3">
      <c r="B42" s="10"/>
      <c r="C42" s="4" t="s">
        <v>22</v>
      </c>
      <c r="E42" s="10"/>
      <c r="F42" s="118" t="s">
        <v>30</v>
      </c>
      <c r="G42" s="119"/>
    </row>
    <row r="43" spans="1:7" ht="17.25" thickTop="1" thickBot="1" x14ac:dyDescent="0.3">
      <c r="B43" s="10"/>
      <c r="C43" s="4" t="s">
        <v>23</v>
      </c>
      <c r="E43" s="10"/>
      <c r="F43" s="118" t="s">
        <v>31</v>
      </c>
      <c r="G43" s="119"/>
    </row>
    <row r="44" spans="1:7" ht="16.5" thickTop="1" x14ac:dyDescent="0.25">
      <c r="G44" s="25"/>
    </row>
  </sheetData>
  <mergeCells count="52">
    <mergeCell ref="I18:J18"/>
    <mergeCell ref="F1:G1"/>
    <mergeCell ref="F2:G2"/>
    <mergeCell ref="C3:G3"/>
    <mergeCell ref="C5:G5"/>
    <mergeCell ref="D10:G10"/>
    <mergeCell ref="D20:E20"/>
    <mergeCell ref="D22:E22"/>
    <mergeCell ref="A7:B7"/>
    <mergeCell ref="D7:G7"/>
    <mergeCell ref="D8:G8"/>
    <mergeCell ref="A9:B9"/>
    <mergeCell ref="D9:G9"/>
    <mergeCell ref="A26:B26"/>
    <mergeCell ref="D26:E26"/>
    <mergeCell ref="A33:B33"/>
    <mergeCell ref="E33:G33"/>
    <mergeCell ref="A11:B11"/>
    <mergeCell ref="D11:G11"/>
    <mergeCell ref="C25:G25"/>
    <mergeCell ref="A13:B13"/>
    <mergeCell ref="D13:G13"/>
    <mergeCell ref="D14:E14"/>
    <mergeCell ref="D16:E16"/>
    <mergeCell ref="D17:G17"/>
    <mergeCell ref="D18:E18"/>
    <mergeCell ref="D19:G19"/>
    <mergeCell ref="D21:G21"/>
    <mergeCell ref="A24:B24"/>
    <mergeCell ref="E34:G34"/>
    <mergeCell ref="A27:B27"/>
    <mergeCell ref="D27:E27"/>
    <mergeCell ref="A28:B28"/>
    <mergeCell ref="D28:E28"/>
    <mergeCell ref="A29:B29"/>
    <mergeCell ref="D29:E29"/>
    <mergeCell ref="A30:B30"/>
    <mergeCell ref="D30:E30"/>
    <mergeCell ref="A31:B31"/>
    <mergeCell ref="D31:E31"/>
    <mergeCell ref="A32:B32"/>
    <mergeCell ref="D32:E32"/>
    <mergeCell ref="F40:G40"/>
    <mergeCell ref="F41:G41"/>
    <mergeCell ref="F42:G42"/>
    <mergeCell ref="F43:G43"/>
    <mergeCell ref="A35:B35"/>
    <mergeCell ref="C35:G35"/>
    <mergeCell ref="F37:G37"/>
    <mergeCell ref="F38:G38"/>
    <mergeCell ref="C39:D39"/>
    <mergeCell ref="F39:G39"/>
  </mergeCells>
  <pageMargins left="0.34" right="0.35" top="0.26" bottom="0.26" header="0.16" footer="0.16"/>
  <pageSetup scale="9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view="pageBreakPreview" topLeftCell="A15" zoomScaleSheetLayoutView="100" workbookViewId="0">
      <selection activeCell="I34" sqref="I34"/>
    </sheetView>
  </sheetViews>
  <sheetFormatPr defaultColWidth="9.140625" defaultRowHeight="15.75" x14ac:dyDescent="0.25"/>
  <cols>
    <col min="1" max="1" width="2.7109375" style="24" bestFit="1" customWidth="1"/>
    <col min="2" max="2" width="3.140625" style="24" customWidth="1"/>
    <col min="3" max="3" width="46.140625" style="4" customWidth="1"/>
    <col min="4" max="5" width="6.7109375" style="4" customWidth="1"/>
    <col min="6" max="6" width="16.28515625" style="36" customWidth="1"/>
    <col min="7" max="7" width="17" style="4" customWidth="1"/>
    <col min="8" max="16384" width="9.140625" style="4"/>
  </cols>
  <sheetData>
    <row r="1" spans="1:8" x14ac:dyDescent="0.25">
      <c r="F1" s="145" t="s">
        <v>4</v>
      </c>
      <c r="G1" s="145"/>
    </row>
    <row r="2" spans="1:8" x14ac:dyDescent="0.25">
      <c r="F2" s="145"/>
      <c r="G2" s="145"/>
    </row>
    <row r="3" spans="1:8" ht="33" customHeight="1" x14ac:dyDescent="0.25">
      <c r="C3" s="146" t="s">
        <v>32</v>
      </c>
      <c r="D3" s="147"/>
      <c r="E3" s="147"/>
      <c r="F3" s="147"/>
      <c r="G3" s="147"/>
    </row>
    <row r="4" spans="1:8" ht="10.5" customHeight="1" x14ac:dyDescent="0.25">
      <c r="C4" s="13"/>
      <c r="D4" s="24"/>
      <c r="E4" s="24"/>
      <c r="G4" s="24"/>
    </row>
    <row r="5" spans="1:8" ht="33" customHeight="1" x14ac:dyDescent="0.25">
      <c r="C5" s="146" t="s">
        <v>33</v>
      </c>
      <c r="D5" s="146"/>
      <c r="E5" s="146"/>
      <c r="F5" s="146"/>
      <c r="G5" s="146"/>
    </row>
    <row r="6" spans="1:8" ht="9.75" customHeight="1" x14ac:dyDescent="0.25"/>
    <row r="7" spans="1:8" ht="22.5" customHeight="1" x14ac:dyDescent="0.25">
      <c r="A7" s="130">
        <v>1</v>
      </c>
      <c r="B7" s="130"/>
      <c r="C7" s="2" t="s">
        <v>0</v>
      </c>
      <c r="D7" s="148" t="s">
        <v>127</v>
      </c>
      <c r="E7" s="148"/>
      <c r="F7" s="148"/>
      <c r="G7" s="148"/>
      <c r="H7" s="7"/>
    </row>
    <row r="8" spans="1:8" ht="9.75" customHeight="1" x14ac:dyDescent="0.25">
      <c r="A8" s="23"/>
      <c r="B8" s="23"/>
      <c r="C8" s="2"/>
      <c r="D8" s="130"/>
      <c r="E8" s="130"/>
      <c r="F8" s="130"/>
      <c r="G8" s="130"/>
      <c r="H8" s="7"/>
    </row>
    <row r="9" spans="1:8" ht="63.75" customHeight="1" x14ac:dyDescent="0.25">
      <c r="A9" s="130">
        <v>2</v>
      </c>
      <c r="B9" s="130"/>
      <c r="C9" s="2" t="s">
        <v>1</v>
      </c>
      <c r="D9" s="149" t="s">
        <v>81</v>
      </c>
      <c r="E9" s="149"/>
      <c r="F9" s="149"/>
      <c r="G9" s="149"/>
      <c r="H9" s="7"/>
    </row>
    <row r="10" spans="1:8" ht="9.75" customHeight="1" x14ac:dyDescent="0.25">
      <c r="A10" s="23"/>
      <c r="B10" s="23"/>
      <c r="C10" s="2"/>
      <c r="D10" s="130"/>
      <c r="E10" s="130"/>
      <c r="F10" s="130"/>
      <c r="G10" s="130"/>
      <c r="H10" s="7"/>
    </row>
    <row r="11" spans="1:8" ht="21" customHeight="1" x14ac:dyDescent="0.25">
      <c r="A11" s="130">
        <v>3</v>
      </c>
      <c r="B11" s="130"/>
      <c r="C11" s="2" t="s">
        <v>2</v>
      </c>
      <c r="D11" s="150" t="s">
        <v>55</v>
      </c>
      <c r="E11" s="150"/>
      <c r="F11" s="150"/>
      <c r="G11" s="150"/>
      <c r="H11" s="7"/>
    </row>
    <row r="12" spans="1:8" ht="8.25" customHeight="1" x14ac:dyDescent="0.25">
      <c r="A12" s="23"/>
      <c r="B12" s="23"/>
      <c r="C12" s="2"/>
      <c r="D12" s="21"/>
      <c r="E12" s="21"/>
      <c r="F12" s="34"/>
      <c r="G12" s="21"/>
      <c r="H12" s="7"/>
    </row>
    <row r="13" spans="1:8" ht="21" customHeight="1" x14ac:dyDescent="0.25">
      <c r="A13" s="130">
        <v>4</v>
      </c>
      <c r="B13" s="130"/>
      <c r="C13" s="2" t="s">
        <v>39</v>
      </c>
      <c r="D13" s="131"/>
      <c r="E13" s="131"/>
      <c r="F13" s="131"/>
      <c r="G13" s="131"/>
      <c r="H13" s="7"/>
    </row>
    <row r="14" spans="1:8" ht="21" customHeight="1" x14ac:dyDescent="0.25">
      <c r="A14" s="23"/>
      <c r="B14" s="23"/>
      <c r="C14" s="2"/>
      <c r="D14" s="134" t="s">
        <v>42</v>
      </c>
      <c r="E14" s="135"/>
      <c r="F14" s="37" t="s">
        <v>35</v>
      </c>
      <c r="G14" s="37" t="s">
        <v>40</v>
      </c>
      <c r="H14" s="7"/>
    </row>
    <row r="15" spans="1:8" ht="9.75" customHeight="1" x14ac:dyDescent="0.25">
      <c r="A15" s="23"/>
      <c r="B15" s="23"/>
      <c r="C15" s="2"/>
    </row>
    <row r="16" spans="1:8" ht="18.75" customHeight="1" x14ac:dyDescent="0.25">
      <c r="A16" s="23"/>
      <c r="B16" s="23"/>
      <c r="C16" s="2" t="s">
        <v>5</v>
      </c>
      <c r="D16" s="132">
        <v>9.1999999999999993</v>
      </c>
      <c r="E16" s="133"/>
      <c r="F16" s="27">
        <v>0.8</v>
      </c>
      <c r="G16" s="27">
        <f>D16+F16</f>
        <v>10</v>
      </c>
    </row>
    <row r="17" spans="1:7" ht="10.5" customHeight="1" x14ac:dyDescent="0.25">
      <c r="A17" s="23"/>
      <c r="B17" s="23"/>
      <c r="C17" s="2"/>
      <c r="D17" s="130"/>
      <c r="E17" s="130"/>
      <c r="F17" s="130"/>
      <c r="G17" s="130"/>
    </row>
    <row r="18" spans="1:7" ht="21" customHeight="1" x14ac:dyDescent="0.25">
      <c r="A18" s="23"/>
      <c r="B18" s="23"/>
      <c r="C18" s="2" t="s">
        <v>6</v>
      </c>
      <c r="D18" s="132">
        <f>2.3+2.3+2.3</f>
        <v>6.8999999999999995</v>
      </c>
      <c r="E18" s="133"/>
      <c r="F18" s="27">
        <f>0+0.2</f>
        <v>0.2</v>
      </c>
      <c r="G18" s="27">
        <f>D18+F18</f>
        <v>7.1</v>
      </c>
    </row>
    <row r="19" spans="1:7" ht="8.25" customHeight="1" x14ac:dyDescent="0.25">
      <c r="A19" s="23"/>
      <c r="B19" s="23"/>
      <c r="C19" s="2"/>
      <c r="D19" s="179"/>
      <c r="E19" s="179"/>
      <c r="F19" s="179"/>
      <c r="G19" s="179"/>
    </row>
    <row r="20" spans="1:7" ht="21" customHeight="1" x14ac:dyDescent="0.25">
      <c r="A20" s="23"/>
      <c r="B20" s="23"/>
      <c r="C20" s="2" t="s">
        <v>7</v>
      </c>
      <c r="D20" s="159">
        <v>0</v>
      </c>
      <c r="E20" s="160"/>
      <c r="F20" s="41">
        <v>0</v>
      </c>
      <c r="G20" s="41">
        <f>D20+F20</f>
        <v>0</v>
      </c>
    </row>
    <row r="21" spans="1:7" ht="7.5" customHeight="1" x14ac:dyDescent="0.25">
      <c r="A21" s="23"/>
      <c r="B21" s="23"/>
      <c r="C21" s="2"/>
      <c r="D21" s="179"/>
      <c r="E21" s="179"/>
      <c r="F21" s="179"/>
      <c r="G21" s="179"/>
    </row>
    <row r="22" spans="1:7" ht="21" customHeight="1" x14ac:dyDescent="0.25">
      <c r="A22" s="23"/>
      <c r="B22" s="23"/>
      <c r="C22" s="2" t="s">
        <v>8</v>
      </c>
      <c r="D22" s="132">
        <v>4.5970000000000004</v>
      </c>
      <c r="E22" s="133"/>
      <c r="F22" s="27">
        <v>0</v>
      </c>
      <c r="G22" s="27">
        <f>D22+F22</f>
        <v>4.5970000000000004</v>
      </c>
    </row>
    <row r="23" spans="1:7" ht="9" customHeight="1" x14ac:dyDescent="0.25">
      <c r="A23" s="23"/>
      <c r="B23" s="23"/>
      <c r="C23" s="2"/>
      <c r="D23" s="2"/>
    </row>
    <row r="24" spans="1:7" ht="21.75" customHeight="1" x14ac:dyDescent="0.25">
      <c r="A24" s="130">
        <v>5</v>
      </c>
      <c r="B24" s="130"/>
      <c r="C24" s="9" t="s">
        <v>9</v>
      </c>
      <c r="D24" s="9"/>
      <c r="E24" s="6"/>
    </row>
    <row r="25" spans="1:7" x14ac:dyDescent="0.25">
      <c r="C25" s="129" t="s">
        <v>10</v>
      </c>
      <c r="D25" s="129"/>
      <c r="E25" s="129"/>
      <c r="F25" s="129"/>
      <c r="G25" s="129"/>
    </row>
    <row r="26" spans="1:7" s="11" customFormat="1" ht="27" customHeight="1" x14ac:dyDescent="0.25">
      <c r="A26" s="123" t="s">
        <v>11</v>
      </c>
      <c r="B26" s="123"/>
      <c r="C26" s="14" t="s">
        <v>12</v>
      </c>
      <c r="D26" s="124" t="s">
        <v>13</v>
      </c>
      <c r="E26" s="125"/>
      <c r="F26" s="14" t="s">
        <v>14</v>
      </c>
      <c r="G26" s="14" t="s">
        <v>15</v>
      </c>
    </row>
    <row r="27" spans="1:7" x14ac:dyDescent="0.25">
      <c r="E27" s="126"/>
      <c r="F27" s="126"/>
      <c r="G27" s="126"/>
    </row>
    <row r="28" spans="1:7" ht="19.5" customHeight="1" x14ac:dyDescent="0.25">
      <c r="A28" s="120">
        <v>6</v>
      </c>
      <c r="B28" s="120"/>
      <c r="C28" s="4" t="s">
        <v>16</v>
      </c>
      <c r="F28" s="4"/>
    </row>
    <row r="29" spans="1:7" ht="19.5" customHeight="1" x14ac:dyDescent="0.25">
      <c r="E29" s="126"/>
      <c r="F29" s="126"/>
      <c r="G29" s="126"/>
    </row>
    <row r="30" spans="1:7" ht="19.5" customHeight="1" x14ac:dyDescent="0.25">
      <c r="E30" s="126"/>
      <c r="F30" s="126"/>
      <c r="G30" s="126"/>
    </row>
    <row r="32" spans="1:7" x14ac:dyDescent="0.25">
      <c r="A32" s="120">
        <v>7</v>
      </c>
      <c r="B32" s="120"/>
      <c r="C32" s="121" t="s">
        <v>24</v>
      </c>
      <c r="D32" s="121"/>
      <c r="E32" s="121"/>
      <c r="F32" s="121"/>
      <c r="G32" s="121"/>
    </row>
    <row r="33" spans="2:7" ht="9" customHeight="1" thickBot="1" x14ac:dyDescent="0.3">
      <c r="C33" s="8"/>
      <c r="D33" s="8"/>
    </row>
    <row r="34" spans="2:7" ht="17.25" thickTop="1" thickBot="1" x14ac:dyDescent="0.3">
      <c r="B34" s="10"/>
      <c r="C34" s="4" t="s">
        <v>17</v>
      </c>
      <c r="E34" s="10"/>
      <c r="F34" s="118" t="s">
        <v>25</v>
      </c>
      <c r="G34" s="119"/>
    </row>
    <row r="35" spans="2:7" ht="17.25" thickTop="1" thickBot="1" x14ac:dyDescent="0.3">
      <c r="B35" s="10"/>
      <c r="C35" s="4" t="s">
        <v>18</v>
      </c>
      <c r="E35" s="10"/>
      <c r="F35" s="118" t="s">
        <v>26</v>
      </c>
      <c r="G35" s="119"/>
    </row>
    <row r="36" spans="2:7" ht="17.25" thickTop="1" thickBot="1" x14ac:dyDescent="0.3">
      <c r="B36" s="10"/>
      <c r="C36" s="118" t="s">
        <v>19</v>
      </c>
      <c r="D36" s="122"/>
      <c r="E36" s="10"/>
      <c r="F36" s="118" t="s">
        <v>27</v>
      </c>
      <c r="G36" s="119"/>
    </row>
    <row r="37" spans="2:7" ht="17.25" thickTop="1" thickBot="1" x14ac:dyDescent="0.3">
      <c r="B37" s="10"/>
      <c r="C37" s="4" t="s">
        <v>20</v>
      </c>
      <c r="E37" s="10"/>
      <c r="F37" s="118" t="s">
        <v>28</v>
      </c>
      <c r="G37" s="119"/>
    </row>
    <row r="38" spans="2:7" ht="17.25" thickTop="1" thickBot="1" x14ac:dyDescent="0.3">
      <c r="B38" s="10"/>
      <c r="C38" s="4" t="s">
        <v>21</v>
      </c>
      <c r="E38" s="10"/>
      <c r="F38" s="118" t="s">
        <v>29</v>
      </c>
      <c r="G38" s="119"/>
    </row>
    <row r="39" spans="2:7" ht="17.25" thickTop="1" thickBot="1" x14ac:dyDescent="0.3">
      <c r="B39" s="10"/>
      <c r="C39" s="4" t="s">
        <v>22</v>
      </c>
      <c r="E39" s="10"/>
      <c r="F39" s="118" t="s">
        <v>30</v>
      </c>
      <c r="G39" s="119"/>
    </row>
    <row r="40" spans="2:7" ht="17.25" thickTop="1" thickBot="1" x14ac:dyDescent="0.3">
      <c r="B40" s="10"/>
      <c r="C40" s="4" t="s">
        <v>23</v>
      </c>
      <c r="E40" s="10"/>
      <c r="F40" s="118" t="s">
        <v>31</v>
      </c>
      <c r="G40" s="119"/>
    </row>
    <row r="41" spans="2:7" ht="16.5" thickTop="1" x14ac:dyDescent="0.25">
      <c r="G41" s="25"/>
    </row>
  </sheetData>
  <mergeCells count="40">
    <mergeCell ref="F1:G1"/>
    <mergeCell ref="F2:G2"/>
    <mergeCell ref="C3:G3"/>
    <mergeCell ref="C5:G5"/>
    <mergeCell ref="A7:B7"/>
    <mergeCell ref="D7:G7"/>
    <mergeCell ref="D8:G8"/>
    <mergeCell ref="A9:B9"/>
    <mergeCell ref="D9:G9"/>
    <mergeCell ref="D10:G10"/>
    <mergeCell ref="A11:B11"/>
    <mergeCell ref="D11:G11"/>
    <mergeCell ref="C25:G25"/>
    <mergeCell ref="A13:B13"/>
    <mergeCell ref="D13:G13"/>
    <mergeCell ref="D14:E14"/>
    <mergeCell ref="D16:E16"/>
    <mergeCell ref="D17:G17"/>
    <mergeCell ref="D18:E18"/>
    <mergeCell ref="D19:G19"/>
    <mergeCell ref="D21:G21"/>
    <mergeCell ref="A24:B24"/>
    <mergeCell ref="D20:E20"/>
    <mergeCell ref="D22:E22"/>
    <mergeCell ref="A26:B26"/>
    <mergeCell ref="D26:E26"/>
    <mergeCell ref="E30:G30"/>
    <mergeCell ref="A28:B28"/>
    <mergeCell ref="E27:G27"/>
    <mergeCell ref="E29:G29"/>
    <mergeCell ref="F38:G38"/>
    <mergeCell ref="F39:G39"/>
    <mergeCell ref="F40:G40"/>
    <mergeCell ref="A32:B32"/>
    <mergeCell ref="C32:G32"/>
    <mergeCell ref="F34:G34"/>
    <mergeCell ref="F35:G35"/>
    <mergeCell ref="C36:D36"/>
    <mergeCell ref="F36:G36"/>
    <mergeCell ref="F37:G37"/>
  </mergeCells>
  <pageMargins left="0.34" right="0.35" top="0.26" bottom="0.26" header="0.16" footer="0.16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view="pageBreakPreview" topLeftCell="A16" zoomScaleSheetLayoutView="100" workbookViewId="0">
      <selection activeCell="D7" sqref="D7:G7"/>
    </sheetView>
  </sheetViews>
  <sheetFormatPr defaultColWidth="9.140625" defaultRowHeight="15.75" x14ac:dyDescent="0.25"/>
  <cols>
    <col min="1" max="1" width="2.7109375" style="19" bestFit="1" customWidth="1"/>
    <col min="2" max="2" width="3.140625" style="19" customWidth="1"/>
    <col min="3" max="3" width="46.140625" style="4" customWidth="1"/>
    <col min="4" max="5" width="6.7109375" style="4" customWidth="1"/>
    <col min="6" max="6" width="16.28515625" style="4" customWidth="1"/>
    <col min="7" max="7" width="17" style="4" customWidth="1"/>
    <col min="8" max="16384" width="9.140625" style="4"/>
  </cols>
  <sheetData>
    <row r="1" spans="1:8" x14ac:dyDescent="0.25">
      <c r="F1" s="145" t="s">
        <v>4</v>
      </c>
      <c r="G1" s="145"/>
    </row>
    <row r="2" spans="1:8" x14ac:dyDescent="0.25">
      <c r="F2" s="145" t="s">
        <v>78</v>
      </c>
      <c r="G2" s="145"/>
    </row>
    <row r="3" spans="1:8" ht="33" customHeight="1" x14ac:dyDescent="0.25">
      <c r="C3" s="146" t="s">
        <v>32</v>
      </c>
      <c r="D3" s="147"/>
      <c r="E3" s="147"/>
      <c r="F3" s="147"/>
      <c r="G3" s="147"/>
    </row>
    <row r="4" spans="1:8" ht="10.5" customHeight="1" x14ac:dyDescent="0.25">
      <c r="C4" s="13"/>
      <c r="D4" s="19"/>
      <c r="E4" s="19"/>
      <c r="F4" s="19"/>
      <c r="G4" s="19"/>
    </row>
    <row r="5" spans="1:8" ht="33" customHeight="1" x14ac:dyDescent="0.25">
      <c r="C5" s="146" t="s">
        <v>33</v>
      </c>
      <c r="D5" s="146"/>
      <c r="E5" s="146"/>
      <c r="F5" s="146"/>
      <c r="G5" s="146"/>
    </row>
    <row r="6" spans="1:8" ht="9.75" customHeight="1" x14ac:dyDescent="0.25"/>
    <row r="7" spans="1:8" ht="22.5" customHeight="1" x14ac:dyDescent="0.25">
      <c r="A7" s="130">
        <v>1</v>
      </c>
      <c r="B7" s="130"/>
      <c r="C7" s="2" t="s">
        <v>0</v>
      </c>
      <c r="D7" s="148" t="s">
        <v>162</v>
      </c>
      <c r="E7" s="148"/>
      <c r="F7" s="148"/>
      <c r="G7" s="148"/>
      <c r="H7" s="7"/>
    </row>
    <row r="8" spans="1:8" ht="9.75" customHeight="1" x14ac:dyDescent="0.25">
      <c r="A8" s="18"/>
      <c r="B8" s="18"/>
      <c r="C8" s="2"/>
      <c r="D8" s="130"/>
      <c r="E8" s="130"/>
      <c r="F8" s="130"/>
      <c r="G8" s="130"/>
      <c r="H8" s="7"/>
    </row>
    <row r="9" spans="1:8" ht="63.75" customHeight="1" x14ac:dyDescent="0.25">
      <c r="A9" s="130">
        <v>2</v>
      </c>
      <c r="B9" s="130"/>
      <c r="C9" s="2" t="s">
        <v>1</v>
      </c>
      <c r="D9" s="149" t="s">
        <v>45</v>
      </c>
      <c r="E9" s="149"/>
      <c r="F9" s="149"/>
      <c r="G9" s="149"/>
      <c r="H9" s="7"/>
    </row>
    <row r="10" spans="1:8" ht="9.75" customHeight="1" x14ac:dyDescent="0.25">
      <c r="A10" s="18"/>
      <c r="B10" s="18"/>
      <c r="C10" s="2"/>
      <c r="D10" s="130"/>
      <c r="E10" s="130"/>
      <c r="F10" s="130"/>
      <c r="G10" s="130"/>
      <c r="H10" s="7"/>
    </row>
    <row r="11" spans="1:8" ht="21" customHeight="1" x14ac:dyDescent="0.25">
      <c r="A11" s="130">
        <v>3</v>
      </c>
      <c r="B11" s="130"/>
      <c r="C11" s="2" t="s">
        <v>2</v>
      </c>
      <c r="D11" s="150" t="s">
        <v>46</v>
      </c>
      <c r="E11" s="150"/>
      <c r="F11" s="150"/>
      <c r="G11" s="150"/>
      <c r="H11" s="7"/>
    </row>
    <row r="12" spans="1:8" ht="8.25" customHeight="1" x14ac:dyDescent="0.25">
      <c r="A12" s="18"/>
      <c r="B12" s="18"/>
      <c r="C12" s="2"/>
      <c r="D12" s="21"/>
      <c r="E12" s="21"/>
      <c r="F12" s="21"/>
      <c r="G12" s="21"/>
      <c r="H12" s="7"/>
    </row>
    <row r="13" spans="1:8" ht="21" customHeight="1" x14ac:dyDescent="0.25">
      <c r="A13" s="130">
        <v>4</v>
      </c>
      <c r="B13" s="130"/>
      <c r="C13" s="2" t="s">
        <v>39</v>
      </c>
      <c r="D13" s="134" t="s">
        <v>41</v>
      </c>
      <c r="E13" s="135"/>
      <c r="F13" s="37" t="s">
        <v>35</v>
      </c>
      <c r="G13" s="22" t="s">
        <v>40</v>
      </c>
      <c r="H13" s="7"/>
    </row>
    <row r="14" spans="1:8" ht="9.75" customHeight="1" x14ac:dyDescent="0.25">
      <c r="A14" s="18"/>
      <c r="B14" s="18"/>
      <c r="C14" s="2"/>
      <c r="D14" s="130"/>
      <c r="E14" s="130"/>
      <c r="F14" s="130"/>
      <c r="G14" s="130"/>
    </row>
    <row r="15" spans="1:8" ht="18.75" customHeight="1" x14ac:dyDescent="0.25">
      <c r="A15" s="18"/>
      <c r="B15" s="18"/>
      <c r="C15" s="2" t="s">
        <v>5</v>
      </c>
      <c r="D15" s="132">
        <v>95</v>
      </c>
      <c r="E15" s="133"/>
      <c r="F15" s="27">
        <v>5</v>
      </c>
      <c r="G15" s="27">
        <f>D15+F15</f>
        <v>100</v>
      </c>
    </row>
    <row r="16" spans="1:8" ht="10.5" customHeight="1" x14ac:dyDescent="0.25">
      <c r="A16" s="18"/>
      <c r="B16" s="18"/>
      <c r="C16" s="2"/>
      <c r="D16" s="130"/>
      <c r="E16" s="130"/>
      <c r="F16" s="130"/>
      <c r="G16" s="130"/>
    </row>
    <row r="17" spans="1:7" ht="21" customHeight="1" x14ac:dyDescent="0.25">
      <c r="A17" s="18"/>
      <c r="B17" s="18"/>
      <c r="C17" s="2" t="s">
        <v>6</v>
      </c>
      <c r="D17" s="132">
        <v>0</v>
      </c>
      <c r="E17" s="133"/>
      <c r="F17" s="27">
        <v>0</v>
      </c>
      <c r="G17" s="27">
        <f>D17+F17</f>
        <v>0</v>
      </c>
    </row>
    <row r="18" spans="1:7" ht="8.25" customHeight="1" x14ac:dyDescent="0.25">
      <c r="A18" s="18"/>
      <c r="B18" s="18"/>
      <c r="C18" s="2"/>
      <c r="D18" s="130"/>
      <c r="E18" s="130"/>
      <c r="F18" s="130"/>
      <c r="G18" s="130"/>
    </row>
    <row r="19" spans="1:7" ht="21" customHeight="1" x14ac:dyDescent="0.25">
      <c r="A19" s="18"/>
      <c r="B19" s="18"/>
      <c r="C19" s="2" t="s">
        <v>7</v>
      </c>
      <c r="D19" s="136">
        <v>0</v>
      </c>
      <c r="E19" s="137"/>
      <c r="F19" s="41">
        <v>0</v>
      </c>
      <c r="G19" s="41">
        <f>D19+F19</f>
        <v>0</v>
      </c>
    </row>
    <row r="20" spans="1:7" ht="7.5" customHeight="1" x14ac:dyDescent="0.25">
      <c r="A20" s="18"/>
      <c r="B20" s="18"/>
      <c r="C20" s="2"/>
      <c r="D20" s="130"/>
      <c r="E20" s="130"/>
      <c r="F20" s="130"/>
      <c r="G20" s="130"/>
    </row>
    <row r="21" spans="1:7" ht="21" customHeight="1" x14ac:dyDescent="0.25">
      <c r="A21" s="18"/>
      <c r="B21" s="18"/>
      <c r="C21" s="2" t="s">
        <v>8</v>
      </c>
      <c r="D21" s="134">
        <f>2022.463+112.482</f>
        <v>2134.9450000000002</v>
      </c>
      <c r="E21" s="135"/>
      <c r="F21" s="37">
        <f>147.135+0</f>
        <v>147.13499999999999</v>
      </c>
      <c r="G21" s="27">
        <f>D21+F21</f>
        <v>2282.08</v>
      </c>
    </row>
    <row r="22" spans="1:7" ht="9" customHeight="1" x14ac:dyDescent="0.25">
      <c r="A22" s="18"/>
      <c r="B22" s="18"/>
      <c r="C22" s="2"/>
      <c r="D22" s="2"/>
    </row>
    <row r="23" spans="1:7" ht="21.75" customHeight="1" x14ac:dyDescent="0.25">
      <c r="A23" s="130">
        <v>5</v>
      </c>
      <c r="B23" s="130"/>
      <c r="C23" s="9" t="s">
        <v>9</v>
      </c>
      <c r="D23" s="9"/>
      <c r="E23" s="6"/>
    </row>
    <row r="24" spans="1:7" x14ac:dyDescent="0.25">
      <c r="C24" s="129" t="s">
        <v>10</v>
      </c>
      <c r="D24" s="129"/>
      <c r="E24" s="129"/>
      <c r="F24" s="129"/>
      <c r="G24" s="129"/>
    </row>
    <row r="25" spans="1:7" s="11" customFormat="1" ht="27" customHeight="1" x14ac:dyDescent="0.25">
      <c r="A25" s="123" t="s">
        <v>11</v>
      </c>
      <c r="B25" s="123"/>
      <c r="C25" s="14" t="s">
        <v>12</v>
      </c>
      <c r="D25" s="124" t="s">
        <v>13</v>
      </c>
      <c r="E25" s="125"/>
      <c r="F25" s="14" t="s">
        <v>14</v>
      </c>
      <c r="G25" s="14" t="s">
        <v>15</v>
      </c>
    </row>
    <row r="26" spans="1:7" x14ac:dyDescent="0.25">
      <c r="A26" s="126"/>
      <c r="B26" s="126"/>
      <c r="C26" s="49">
        <v>0</v>
      </c>
      <c r="D26" s="127">
        <v>0</v>
      </c>
      <c r="E26" s="128"/>
      <c r="F26" s="49">
        <v>0</v>
      </c>
      <c r="G26" s="49">
        <v>0</v>
      </c>
    </row>
    <row r="28" spans="1:7" ht="19.5" customHeight="1" x14ac:dyDescent="0.25">
      <c r="A28" s="120">
        <v>6</v>
      </c>
      <c r="B28" s="120"/>
      <c r="C28" s="4" t="s">
        <v>16</v>
      </c>
      <c r="E28" s="126"/>
      <c r="F28" s="126"/>
      <c r="G28" s="126"/>
    </row>
    <row r="29" spans="1:7" ht="19.5" customHeight="1" x14ac:dyDescent="0.25">
      <c r="E29" s="126"/>
      <c r="F29" s="126"/>
      <c r="G29" s="126"/>
    </row>
    <row r="30" spans="1:7" ht="19.5" customHeight="1" x14ac:dyDescent="0.25">
      <c r="E30" s="126"/>
      <c r="F30" s="126"/>
      <c r="G30" s="126"/>
    </row>
    <row r="32" spans="1:7" x14ac:dyDescent="0.25">
      <c r="A32" s="120">
        <v>7</v>
      </c>
      <c r="B32" s="120"/>
      <c r="C32" s="121" t="s">
        <v>24</v>
      </c>
      <c r="D32" s="121"/>
      <c r="E32" s="121"/>
      <c r="F32" s="121"/>
      <c r="G32" s="121"/>
    </row>
    <row r="33" spans="2:7" ht="9" customHeight="1" thickBot="1" x14ac:dyDescent="0.3">
      <c r="C33" s="8"/>
      <c r="D33" s="8"/>
    </row>
    <row r="34" spans="2:7" ht="17.25" thickTop="1" thickBot="1" x14ac:dyDescent="0.3">
      <c r="B34" s="10"/>
      <c r="C34" s="4" t="s">
        <v>17</v>
      </c>
      <c r="E34" s="10"/>
      <c r="F34" s="118" t="s">
        <v>25</v>
      </c>
      <c r="G34" s="119"/>
    </row>
    <row r="35" spans="2:7" ht="17.25" thickTop="1" thickBot="1" x14ac:dyDescent="0.3">
      <c r="B35" s="10"/>
      <c r="C35" s="4" t="s">
        <v>18</v>
      </c>
      <c r="E35" s="10"/>
      <c r="F35" s="118" t="s">
        <v>26</v>
      </c>
      <c r="G35" s="119"/>
    </row>
    <row r="36" spans="2:7" ht="17.25" thickTop="1" thickBot="1" x14ac:dyDescent="0.3">
      <c r="B36" s="10"/>
      <c r="C36" s="118" t="s">
        <v>19</v>
      </c>
      <c r="D36" s="122"/>
      <c r="E36" s="10"/>
      <c r="F36" s="118" t="s">
        <v>27</v>
      </c>
      <c r="G36" s="119"/>
    </row>
    <row r="37" spans="2:7" ht="17.25" thickTop="1" thickBot="1" x14ac:dyDescent="0.3">
      <c r="B37" s="10"/>
      <c r="C37" s="4" t="s">
        <v>20</v>
      </c>
      <c r="E37" s="10"/>
      <c r="F37" s="118" t="s">
        <v>28</v>
      </c>
      <c r="G37" s="119"/>
    </row>
    <row r="38" spans="2:7" ht="17.25" thickTop="1" thickBot="1" x14ac:dyDescent="0.3">
      <c r="B38" s="10"/>
      <c r="C38" s="4" t="s">
        <v>21</v>
      </c>
      <c r="E38" s="10"/>
      <c r="F38" s="118" t="s">
        <v>29</v>
      </c>
      <c r="G38" s="119"/>
    </row>
    <row r="39" spans="2:7" ht="17.25" thickTop="1" thickBot="1" x14ac:dyDescent="0.3">
      <c r="B39" s="10"/>
      <c r="C39" s="4" t="s">
        <v>22</v>
      </c>
      <c r="E39" s="10"/>
      <c r="F39" s="118" t="s">
        <v>30</v>
      </c>
      <c r="G39" s="119"/>
    </row>
    <row r="40" spans="2:7" ht="17.25" thickTop="1" thickBot="1" x14ac:dyDescent="0.3">
      <c r="B40" s="10"/>
      <c r="C40" s="4" t="s">
        <v>23</v>
      </c>
      <c r="E40" s="10"/>
      <c r="F40" s="118" t="s">
        <v>31</v>
      </c>
      <c r="G40" s="119"/>
    </row>
    <row r="41" spans="2:7" ht="16.5" thickTop="1" x14ac:dyDescent="0.25">
      <c r="F41" s="20"/>
      <c r="G41" s="20"/>
    </row>
  </sheetData>
  <mergeCells count="42">
    <mergeCell ref="F1:G1"/>
    <mergeCell ref="F2:G2"/>
    <mergeCell ref="C3:G3"/>
    <mergeCell ref="C5:G5"/>
    <mergeCell ref="A7:B7"/>
    <mergeCell ref="D7:G7"/>
    <mergeCell ref="D8:G8"/>
    <mergeCell ref="A9:B9"/>
    <mergeCell ref="D9:G9"/>
    <mergeCell ref="D10:G10"/>
    <mergeCell ref="A11:B11"/>
    <mergeCell ref="D11:G11"/>
    <mergeCell ref="C24:G24"/>
    <mergeCell ref="A13:B13"/>
    <mergeCell ref="D14:G14"/>
    <mergeCell ref="D15:E15"/>
    <mergeCell ref="D16:G16"/>
    <mergeCell ref="D17:E17"/>
    <mergeCell ref="D18:G18"/>
    <mergeCell ref="D20:G20"/>
    <mergeCell ref="A23:B23"/>
    <mergeCell ref="D13:E13"/>
    <mergeCell ref="D19:E19"/>
    <mergeCell ref="D21:E21"/>
    <mergeCell ref="A25:B25"/>
    <mergeCell ref="D25:E25"/>
    <mergeCell ref="A26:B26"/>
    <mergeCell ref="D26:E26"/>
    <mergeCell ref="E30:G30"/>
    <mergeCell ref="A28:B28"/>
    <mergeCell ref="E28:G28"/>
    <mergeCell ref="E29:G29"/>
    <mergeCell ref="F37:G37"/>
    <mergeCell ref="F38:G38"/>
    <mergeCell ref="F39:G39"/>
    <mergeCell ref="F40:G40"/>
    <mergeCell ref="A32:B32"/>
    <mergeCell ref="C32:G32"/>
    <mergeCell ref="F34:G34"/>
    <mergeCell ref="F35:G35"/>
    <mergeCell ref="C36:D36"/>
    <mergeCell ref="F36:G36"/>
  </mergeCells>
  <pageMargins left="0.34" right="0.35" top="0.26" bottom="0.26" header="0.16" footer="0.16"/>
  <pageSetup scale="9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view="pageBreakPreview" topLeftCell="A13" zoomScaleSheetLayoutView="100" workbookViewId="0">
      <selection activeCell="F18" sqref="F18"/>
    </sheetView>
  </sheetViews>
  <sheetFormatPr defaultColWidth="9.140625" defaultRowHeight="15.75" x14ac:dyDescent="0.25"/>
  <cols>
    <col min="1" max="1" width="2.7109375" style="24" bestFit="1" customWidth="1"/>
    <col min="2" max="2" width="3.140625" style="24" customWidth="1"/>
    <col min="3" max="3" width="46.140625" style="4" customWidth="1"/>
    <col min="4" max="5" width="6.7109375" style="4" customWidth="1"/>
    <col min="6" max="6" width="16.28515625" style="36" customWidth="1"/>
    <col min="7" max="7" width="17" style="36" customWidth="1"/>
    <col min="8" max="16384" width="9.140625" style="4"/>
  </cols>
  <sheetData>
    <row r="1" spans="1:8" x14ac:dyDescent="0.25">
      <c r="F1" s="145" t="s">
        <v>4</v>
      </c>
      <c r="G1" s="145"/>
    </row>
    <row r="2" spans="1:8" x14ac:dyDescent="0.25">
      <c r="F2" s="145"/>
      <c r="G2" s="145"/>
    </row>
    <row r="3" spans="1:8" ht="33" customHeight="1" x14ac:dyDescent="0.25">
      <c r="C3" s="146" t="s">
        <v>32</v>
      </c>
      <c r="D3" s="147"/>
      <c r="E3" s="147"/>
      <c r="F3" s="147"/>
      <c r="G3" s="147"/>
    </row>
    <row r="4" spans="1:8" ht="10.5" customHeight="1" x14ac:dyDescent="0.25">
      <c r="C4" s="13"/>
      <c r="D4" s="24"/>
      <c r="E4" s="24"/>
    </row>
    <row r="5" spans="1:8" ht="33" customHeight="1" x14ac:dyDescent="0.25">
      <c r="C5" s="146" t="s">
        <v>33</v>
      </c>
      <c r="D5" s="146"/>
      <c r="E5" s="146"/>
      <c r="F5" s="146"/>
      <c r="G5" s="146"/>
    </row>
    <row r="6" spans="1:8" ht="9.75" customHeight="1" x14ac:dyDescent="0.25"/>
    <row r="7" spans="1:8" ht="22.5" customHeight="1" x14ac:dyDescent="0.25">
      <c r="A7" s="130">
        <v>1</v>
      </c>
      <c r="B7" s="130"/>
      <c r="C7" s="2" t="s">
        <v>0</v>
      </c>
      <c r="D7" s="148" t="s">
        <v>128</v>
      </c>
      <c r="E7" s="148"/>
      <c r="F7" s="148"/>
      <c r="G7" s="148"/>
      <c r="H7" s="7"/>
    </row>
    <row r="8" spans="1:8" ht="9.75" customHeight="1" x14ac:dyDescent="0.25">
      <c r="A8" s="23"/>
      <c r="B8" s="23"/>
      <c r="C8" s="2"/>
      <c r="D8" s="130"/>
      <c r="E8" s="130"/>
      <c r="F8" s="130"/>
      <c r="G8" s="130"/>
      <c r="H8" s="7"/>
    </row>
    <row r="9" spans="1:8" ht="63.75" customHeight="1" x14ac:dyDescent="0.25">
      <c r="A9" s="130">
        <v>2</v>
      </c>
      <c r="B9" s="130"/>
      <c r="C9" s="2" t="s">
        <v>1</v>
      </c>
      <c r="D9" s="149" t="s">
        <v>82</v>
      </c>
      <c r="E9" s="149"/>
      <c r="F9" s="149"/>
      <c r="G9" s="149"/>
      <c r="H9" s="7"/>
    </row>
    <row r="10" spans="1:8" ht="9.75" customHeight="1" x14ac:dyDescent="0.25">
      <c r="A10" s="23"/>
      <c r="B10" s="23"/>
      <c r="C10" s="2"/>
      <c r="D10" s="130"/>
      <c r="E10" s="130"/>
      <c r="F10" s="130"/>
      <c r="G10" s="130"/>
      <c r="H10" s="7"/>
    </row>
    <row r="11" spans="1:8" ht="21" customHeight="1" x14ac:dyDescent="0.25">
      <c r="A11" s="130">
        <v>3</v>
      </c>
      <c r="B11" s="130"/>
      <c r="C11" s="2" t="s">
        <v>2</v>
      </c>
      <c r="D11" s="150" t="s">
        <v>59</v>
      </c>
      <c r="E11" s="150"/>
      <c r="F11" s="150"/>
      <c r="G11" s="150"/>
      <c r="H11" s="7"/>
    </row>
    <row r="12" spans="1:8" ht="8.25" customHeight="1" x14ac:dyDescent="0.25">
      <c r="A12" s="23"/>
      <c r="B12" s="23"/>
      <c r="C12" s="2"/>
      <c r="D12" s="21"/>
      <c r="E12" s="21"/>
      <c r="F12" s="34"/>
      <c r="G12" s="34"/>
      <c r="H12" s="7"/>
    </row>
    <row r="13" spans="1:8" ht="21" customHeight="1" x14ac:dyDescent="0.25">
      <c r="A13" s="130">
        <v>4</v>
      </c>
      <c r="B13" s="130"/>
      <c r="C13" s="2" t="s">
        <v>39</v>
      </c>
      <c r="D13" s="131"/>
      <c r="E13" s="131"/>
      <c r="F13" s="131"/>
      <c r="G13" s="131"/>
      <c r="H13" s="7"/>
    </row>
    <row r="14" spans="1:8" ht="21" customHeight="1" x14ac:dyDescent="0.25">
      <c r="A14" s="23"/>
      <c r="B14" s="23"/>
      <c r="C14" s="2"/>
      <c r="D14" s="134" t="s">
        <v>42</v>
      </c>
      <c r="E14" s="135"/>
      <c r="F14" s="37" t="s">
        <v>35</v>
      </c>
      <c r="G14" s="37" t="s">
        <v>40</v>
      </c>
      <c r="H14" s="7"/>
    </row>
    <row r="15" spans="1:8" ht="9.75" customHeight="1" x14ac:dyDescent="0.25">
      <c r="A15" s="23"/>
      <c r="B15" s="23"/>
      <c r="C15" s="2"/>
    </row>
    <row r="16" spans="1:8" ht="18.75" customHeight="1" x14ac:dyDescent="0.25">
      <c r="A16" s="23"/>
      <c r="B16" s="23"/>
      <c r="C16" s="2" t="s">
        <v>5</v>
      </c>
      <c r="D16" s="132">
        <v>10.5</v>
      </c>
      <c r="E16" s="133"/>
      <c r="F16" s="27">
        <v>2</v>
      </c>
      <c r="G16" s="27">
        <f>D16+F16</f>
        <v>12.5</v>
      </c>
    </row>
    <row r="17" spans="1:7" ht="10.5" customHeight="1" x14ac:dyDescent="0.25">
      <c r="A17" s="23"/>
      <c r="B17" s="23"/>
      <c r="C17" s="2"/>
      <c r="D17" s="130"/>
      <c r="E17" s="130"/>
      <c r="F17" s="130"/>
      <c r="G17" s="130"/>
    </row>
    <row r="18" spans="1:7" ht="21" customHeight="1" x14ac:dyDescent="0.25">
      <c r="A18" s="23"/>
      <c r="B18" s="23"/>
      <c r="C18" s="2" t="s">
        <v>6</v>
      </c>
      <c r="D18" s="132">
        <v>2.625</v>
      </c>
      <c r="E18" s="133"/>
      <c r="F18" s="27">
        <f>0+0.5</f>
        <v>0.5</v>
      </c>
      <c r="G18" s="27">
        <f>D18+F18</f>
        <v>3.125</v>
      </c>
    </row>
    <row r="19" spans="1:7" ht="8.25" customHeight="1" x14ac:dyDescent="0.25">
      <c r="A19" s="23"/>
      <c r="B19" s="23"/>
      <c r="C19" s="2"/>
      <c r="D19" s="179"/>
      <c r="E19" s="179"/>
      <c r="F19" s="179"/>
      <c r="G19" s="179"/>
    </row>
    <row r="20" spans="1:7" ht="21" customHeight="1" x14ac:dyDescent="0.25">
      <c r="A20" s="23"/>
      <c r="B20" s="23"/>
      <c r="C20" s="2" t="s">
        <v>7</v>
      </c>
      <c r="D20" s="136">
        <v>0</v>
      </c>
      <c r="E20" s="137"/>
      <c r="F20" s="41">
        <v>0</v>
      </c>
      <c r="G20" s="41">
        <f>D20+F20</f>
        <v>0</v>
      </c>
    </row>
    <row r="21" spans="1:7" ht="7.5" customHeight="1" x14ac:dyDescent="0.25">
      <c r="A21" s="23"/>
      <c r="B21" s="23"/>
      <c r="C21" s="2"/>
      <c r="D21" s="179"/>
      <c r="E21" s="179"/>
      <c r="F21" s="179"/>
      <c r="G21" s="179"/>
    </row>
    <row r="22" spans="1:7" ht="21" customHeight="1" x14ac:dyDescent="0.25">
      <c r="A22" s="23"/>
      <c r="B22" s="23"/>
      <c r="C22" s="2" t="s">
        <v>8</v>
      </c>
      <c r="D22" s="132">
        <v>0</v>
      </c>
      <c r="E22" s="133"/>
      <c r="F22" s="27">
        <v>0</v>
      </c>
      <c r="G22" s="27">
        <f>D22+F22</f>
        <v>0</v>
      </c>
    </row>
    <row r="23" spans="1:7" ht="9" customHeight="1" x14ac:dyDescent="0.25">
      <c r="A23" s="23"/>
      <c r="B23" s="23"/>
      <c r="C23" s="2"/>
      <c r="D23" s="2"/>
    </row>
    <row r="24" spans="1:7" ht="21.75" customHeight="1" x14ac:dyDescent="0.25">
      <c r="A24" s="130">
        <v>5</v>
      </c>
      <c r="B24" s="130"/>
      <c r="C24" s="9" t="s">
        <v>9</v>
      </c>
      <c r="D24" s="9"/>
      <c r="E24" s="6"/>
    </row>
    <row r="25" spans="1:7" x14ac:dyDescent="0.25">
      <c r="C25" s="129" t="s">
        <v>10</v>
      </c>
      <c r="D25" s="129"/>
      <c r="E25" s="129"/>
      <c r="F25" s="129"/>
      <c r="G25" s="129"/>
    </row>
    <row r="26" spans="1:7" s="11" customFormat="1" ht="27" customHeight="1" x14ac:dyDescent="0.25">
      <c r="A26" s="123" t="s">
        <v>11</v>
      </c>
      <c r="B26" s="123"/>
      <c r="C26" s="14" t="s">
        <v>12</v>
      </c>
      <c r="D26" s="124" t="s">
        <v>13</v>
      </c>
      <c r="E26" s="125"/>
      <c r="F26" s="14" t="s">
        <v>14</v>
      </c>
      <c r="G26" s="14" t="s">
        <v>15</v>
      </c>
    </row>
    <row r="27" spans="1:7" x14ac:dyDescent="0.25">
      <c r="A27" s="126"/>
      <c r="B27" s="126"/>
      <c r="C27" s="49">
        <v>0</v>
      </c>
      <c r="D27" s="127">
        <v>0</v>
      </c>
      <c r="E27" s="128"/>
      <c r="F27" s="49">
        <v>0</v>
      </c>
      <c r="G27" s="49">
        <v>0</v>
      </c>
    </row>
    <row r="29" spans="1:7" ht="19.5" customHeight="1" x14ac:dyDescent="0.25">
      <c r="A29" s="120">
        <v>6</v>
      </c>
      <c r="B29" s="120"/>
      <c r="C29" s="4" t="s">
        <v>16</v>
      </c>
      <c r="E29" s="126"/>
      <c r="F29" s="126"/>
      <c r="G29" s="126"/>
    </row>
    <row r="30" spans="1:7" ht="19.5" customHeight="1" x14ac:dyDescent="0.25">
      <c r="E30" s="126"/>
      <c r="F30" s="126"/>
      <c r="G30" s="126"/>
    </row>
    <row r="31" spans="1:7" ht="19.5" customHeight="1" x14ac:dyDescent="0.25">
      <c r="E31" s="126"/>
      <c r="F31" s="126"/>
      <c r="G31" s="126"/>
    </row>
    <row r="33" spans="1:7" x14ac:dyDescent="0.25">
      <c r="A33" s="120">
        <v>7</v>
      </c>
      <c r="B33" s="120"/>
      <c r="C33" s="121" t="s">
        <v>24</v>
      </c>
      <c r="D33" s="121"/>
      <c r="E33" s="121"/>
      <c r="F33" s="121"/>
      <c r="G33" s="121"/>
    </row>
    <row r="34" spans="1:7" ht="9" customHeight="1" thickBot="1" x14ac:dyDescent="0.3">
      <c r="C34" s="8"/>
      <c r="D34" s="8"/>
    </row>
    <row r="35" spans="1:7" ht="17.25" thickTop="1" thickBot="1" x14ac:dyDescent="0.3">
      <c r="B35" s="10"/>
      <c r="C35" s="4" t="s">
        <v>17</v>
      </c>
      <c r="E35" s="10"/>
      <c r="F35" s="118" t="s">
        <v>25</v>
      </c>
      <c r="G35" s="119"/>
    </row>
    <row r="36" spans="1:7" ht="17.25" thickTop="1" thickBot="1" x14ac:dyDescent="0.3">
      <c r="B36" s="10"/>
      <c r="C36" s="4" t="s">
        <v>18</v>
      </c>
      <c r="E36" s="10"/>
      <c r="F36" s="118" t="s">
        <v>26</v>
      </c>
      <c r="G36" s="119"/>
    </row>
    <row r="37" spans="1:7" ht="17.25" thickTop="1" thickBot="1" x14ac:dyDescent="0.3">
      <c r="B37" s="10"/>
      <c r="C37" s="118" t="s">
        <v>19</v>
      </c>
      <c r="D37" s="122"/>
      <c r="E37" s="10"/>
      <c r="F37" s="118" t="s">
        <v>27</v>
      </c>
      <c r="G37" s="119"/>
    </row>
    <row r="38" spans="1:7" ht="17.25" thickTop="1" thickBot="1" x14ac:dyDescent="0.3">
      <c r="B38" s="10"/>
      <c r="C38" s="4" t="s">
        <v>20</v>
      </c>
      <c r="E38" s="10"/>
      <c r="F38" s="118" t="s">
        <v>28</v>
      </c>
      <c r="G38" s="119"/>
    </row>
    <row r="39" spans="1:7" ht="17.25" thickTop="1" thickBot="1" x14ac:dyDescent="0.3">
      <c r="B39" s="10"/>
      <c r="C39" s="4" t="s">
        <v>21</v>
      </c>
      <c r="E39" s="10"/>
      <c r="F39" s="118" t="s">
        <v>29</v>
      </c>
      <c r="G39" s="119"/>
    </row>
    <row r="40" spans="1:7" ht="17.25" thickTop="1" thickBot="1" x14ac:dyDescent="0.3">
      <c r="B40" s="10"/>
      <c r="C40" s="4" t="s">
        <v>22</v>
      </c>
      <c r="E40" s="10"/>
      <c r="F40" s="118" t="s">
        <v>30</v>
      </c>
      <c r="G40" s="119"/>
    </row>
    <row r="41" spans="1:7" ht="17.25" thickTop="1" thickBot="1" x14ac:dyDescent="0.3">
      <c r="B41" s="10"/>
      <c r="C41" s="4" t="s">
        <v>23</v>
      </c>
      <c r="E41" s="10"/>
      <c r="F41" s="118" t="s">
        <v>31</v>
      </c>
      <c r="G41" s="119"/>
    </row>
    <row r="42" spans="1:7" ht="16.5" thickTop="1" x14ac:dyDescent="0.25"/>
  </sheetData>
  <mergeCells count="42">
    <mergeCell ref="F1:G1"/>
    <mergeCell ref="F2:G2"/>
    <mergeCell ref="C3:G3"/>
    <mergeCell ref="C5:G5"/>
    <mergeCell ref="A7:B7"/>
    <mergeCell ref="D7:G7"/>
    <mergeCell ref="D8:G8"/>
    <mergeCell ref="A9:B9"/>
    <mergeCell ref="D9:G9"/>
    <mergeCell ref="D10:G10"/>
    <mergeCell ref="A11:B11"/>
    <mergeCell ref="D11:G11"/>
    <mergeCell ref="C25:G25"/>
    <mergeCell ref="A13:B13"/>
    <mergeCell ref="D13:G13"/>
    <mergeCell ref="D14:E14"/>
    <mergeCell ref="D16:E16"/>
    <mergeCell ref="D17:G17"/>
    <mergeCell ref="D18:E18"/>
    <mergeCell ref="D19:G19"/>
    <mergeCell ref="D21:G21"/>
    <mergeCell ref="A24:B24"/>
    <mergeCell ref="D20:E20"/>
    <mergeCell ref="D22:E22"/>
    <mergeCell ref="A26:B26"/>
    <mergeCell ref="D26:E26"/>
    <mergeCell ref="A27:B27"/>
    <mergeCell ref="D27:E27"/>
    <mergeCell ref="E31:G31"/>
    <mergeCell ref="A29:B29"/>
    <mergeCell ref="E29:G29"/>
    <mergeCell ref="E30:G30"/>
    <mergeCell ref="F38:G38"/>
    <mergeCell ref="F39:G39"/>
    <mergeCell ref="F40:G40"/>
    <mergeCell ref="F41:G41"/>
    <mergeCell ref="A33:B33"/>
    <mergeCell ref="C33:G33"/>
    <mergeCell ref="F35:G35"/>
    <mergeCell ref="F36:G36"/>
    <mergeCell ref="C37:D37"/>
    <mergeCell ref="F37:G37"/>
  </mergeCells>
  <pageMargins left="0.34" right="0.35" top="0.26" bottom="0.26" header="0.16" footer="0.16"/>
  <pageSetup scale="95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view="pageBreakPreview" topLeftCell="A14" zoomScaleSheetLayoutView="100" workbookViewId="0">
      <selection activeCell="C32" sqref="C32"/>
    </sheetView>
  </sheetViews>
  <sheetFormatPr defaultColWidth="9.140625" defaultRowHeight="15.75" x14ac:dyDescent="0.25"/>
  <cols>
    <col min="1" max="1" width="2.7109375" style="24" bestFit="1" customWidth="1"/>
    <col min="2" max="2" width="3.140625" style="24" customWidth="1"/>
    <col min="3" max="3" width="46.140625" style="4" customWidth="1"/>
    <col min="4" max="5" width="6.7109375" style="4" customWidth="1"/>
    <col min="6" max="6" width="16.28515625" style="36" customWidth="1"/>
    <col min="7" max="7" width="17" style="4" customWidth="1"/>
    <col min="8" max="16384" width="9.140625" style="4"/>
  </cols>
  <sheetData>
    <row r="1" spans="1:8" x14ac:dyDescent="0.25">
      <c r="F1" s="145" t="s">
        <v>4</v>
      </c>
      <c r="G1" s="145"/>
    </row>
    <row r="2" spans="1:8" x14ac:dyDescent="0.25">
      <c r="F2" s="145"/>
      <c r="G2" s="145"/>
    </row>
    <row r="3" spans="1:8" ht="33" customHeight="1" x14ac:dyDescent="0.25">
      <c r="C3" s="146" t="s">
        <v>32</v>
      </c>
      <c r="D3" s="147"/>
      <c r="E3" s="147"/>
      <c r="F3" s="147"/>
      <c r="G3" s="147"/>
    </row>
    <row r="4" spans="1:8" ht="10.5" customHeight="1" x14ac:dyDescent="0.25">
      <c r="C4" s="13"/>
      <c r="D4" s="24"/>
      <c r="E4" s="24"/>
      <c r="G4" s="24"/>
    </row>
    <row r="5" spans="1:8" ht="33" customHeight="1" x14ac:dyDescent="0.25">
      <c r="C5" s="146" t="s">
        <v>33</v>
      </c>
      <c r="D5" s="146"/>
      <c r="E5" s="146"/>
      <c r="F5" s="146"/>
      <c r="G5" s="146"/>
    </row>
    <row r="6" spans="1:8" ht="9.75" customHeight="1" x14ac:dyDescent="0.25"/>
    <row r="7" spans="1:8" ht="22.5" customHeight="1" x14ac:dyDescent="0.25">
      <c r="A7" s="130">
        <v>1</v>
      </c>
      <c r="B7" s="130"/>
      <c r="C7" s="2" t="s">
        <v>0</v>
      </c>
      <c r="D7" s="148" t="s">
        <v>129</v>
      </c>
      <c r="E7" s="148"/>
      <c r="F7" s="148"/>
      <c r="G7" s="148"/>
      <c r="H7" s="7"/>
    </row>
    <row r="8" spans="1:8" ht="9.75" customHeight="1" x14ac:dyDescent="0.25">
      <c r="A8" s="23"/>
      <c r="B8" s="23"/>
      <c r="C8" s="2"/>
      <c r="D8" s="130"/>
      <c r="E8" s="130"/>
      <c r="F8" s="130"/>
      <c r="G8" s="130"/>
      <c r="H8" s="7"/>
    </row>
    <row r="9" spans="1:8" ht="63.75" customHeight="1" x14ac:dyDescent="0.25">
      <c r="A9" s="130">
        <v>2</v>
      </c>
      <c r="B9" s="130"/>
      <c r="C9" s="2" t="s">
        <v>1</v>
      </c>
      <c r="D9" s="149" t="s">
        <v>83</v>
      </c>
      <c r="E9" s="149"/>
      <c r="F9" s="149"/>
      <c r="G9" s="149"/>
      <c r="H9" s="7"/>
    </row>
    <row r="10" spans="1:8" ht="9.75" customHeight="1" x14ac:dyDescent="0.25">
      <c r="A10" s="23"/>
      <c r="B10" s="23"/>
      <c r="C10" s="2"/>
      <c r="D10" s="130"/>
      <c r="E10" s="130"/>
      <c r="F10" s="130"/>
      <c r="G10" s="130"/>
      <c r="H10" s="7"/>
    </row>
    <row r="11" spans="1:8" ht="21" customHeight="1" x14ac:dyDescent="0.25">
      <c r="A11" s="130">
        <v>3</v>
      </c>
      <c r="B11" s="130"/>
      <c r="C11" s="2" t="s">
        <v>2</v>
      </c>
      <c r="D11" s="150" t="s">
        <v>60</v>
      </c>
      <c r="E11" s="150"/>
      <c r="F11" s="150"/>
      <c r="G11" s="150"/>
      <c r="H11" s="7"/>
    </row>
    <row r="12" spans="1:8" ht="8.25" customHeight="1" x14ac:dyDescent="0.25">
      <c r="A12" s="23"/>
      <c r="B12" s="23"/>
      <c r="C12" s="2"/>
      <c r="D12" s="21"/>
      <c r="E12" s="21"/>
      <c r="F12" s="34"/>
      <c r="G12" s="21"/>
      <c r="H12" s="7"/>
    </row>
    <row r="13" spans="1:8" ht="21" customHeight="1" x14ac:dyDescent="0.25">
      <c r="A13" s="130">
        <v>4</v>
      </c>
      <c r="B13" s="130"/>
      <c r="C13" s="2" t="s">
        <v>39</v>
      </c>
      <c r="D13" s="131"/>
      <c r="E13" s="131"/>
      <c r="F13" s="131"/>
      <c r="G13" s="131"/>
      <c r="H13" s="7"/>
    </row>
    <row r="14" spans="1:8" ht="21" customHeight="1" x14ac:dyDescent="0.25">
      <c r="A14" s="23"/>
      <c r="B14" s="23"/>
      <c r="C14" s="2"/>
      <c r="D14" s="134" t="s">
        <v>42</v>
      </c>
      <c r="E14" s="135"/>
      <c r="F14" s="37" t="s">
        <v>35</v>
      </c>
      <c r="G14" s="37" t="s">
        <v>40</v>
      </c>
      <c r="H14" s="7"/>
    </row>
    <row r="15" spans="1:8" ht="9.75" customHeight="1" x14ac:dyDescent="0.25">
      <c r="A15" s="23"/>
      <c r="B15" s="23"/>
      <c r="C15" s="2"/>
    </row>
    <row r="16" spans="1:8" ht="18.75" customHeight="1" x14ac:dyDescent="0.25">
      <c r="A16" s="23"/>
      <c r="B16" s="23"/>
      <c r="C16" s="2" t="s">
        <v>5</v>
      </c>
      <c r="D16" s="132">
        <v>5.3</v>
      </c>
      <c r="E16" s="133"/>
      <c r="F16" s="27">
        <v>2.2000000000000002</v>
      </c>
      <c r="G16" s="27">
        <f>D16+F16</f>
        <v>7.5</v>
      </c>
    </row>
    <row r="17" spans="1:8" ht="10.5" customHeight="1" x14ac:dyDescent="0.25">
      <c r="A17" s="23"/>
      <c r="B17" s="23"/>
      <c r="C17" s="2"/>
      <c r="D17" s="130"/>
      <c r="E17" s="130"/>
      <c r="F17" s="130"/>
      <c r="G17" s="130"/>
    </row>
    <row r="18" spans="1:8" ht="21" customHeight="1" x14ac:dyDescent="0.25">
      <c r="A18" s="23"/>
      <c r="B18" s="23"/>
      <c r="C18" s="2" t="s">
        <v>6</v>
      </c>
      <c r="D18" s="151">
        <v>5.3</v>
      </c>
      <c r="E18" s="152"/>
      <c r="F18" s="61">
        <f>0+0.55</f>
        <v>0.55000000000000004</v>
      </c>
      <c r="G18" s="61">
        <f>D18+F18</f>
        <v>5.85</v>
      </c>
    </row>
    <row r="19" spans="1:8" ht="8.25" customHeight="1" x14ac:dyDescent="0.25">
      <c r="A19" s="23"/>
      <c r="B19" s="23"/>
      <c r="C19" s="2"/>
      <c r="D19" s="186"/>
      <c r="E19" s="186"/>
      <c r="F19" s="186"/>
      <c r="G19" s="186"/>
    </row>
    <row r="20" spans="1:8" ht="21" customHeight="1" x14ac:dyDescent="0.25">
      <c r="A20" s="23"/>
      <c r="B20" s="23"/>
      <c r="C20" s="2" t="s">
        <v>7</v>
      </c>
      <c r="D20" s="159">
        <v>1.3220000000000001</v>
      </c>
      <c r="E20" s="160"/>
      <c r="F20" s="62">
        <v>0</v>
      </c>
      <c r="G20" s="62">
        <f>D20+F20</f>
        <v>1.3220000000000001</v>
      </c>
    </row>
    <row r="21" spans="1:8" ht="7.5" customHeight="1" x14ac:dyDescent="0.25">
      <c r="A21" s="23"/>
      <c r="B21" s="23"/>
      <c r="C21" s="2"/>
      <c r="D21" s="179"/>
      <c r="E21" s="179"/>
      <c r="F21" s="179"/>
      <c r="G21" s="179"/>
    </row>
    <row r="22" spans="1:8" ht="21" customHeight="1" x14ac:dyDescent="0.25">
      <c r="A22" s="23"/>
      <c r="B22" s="23"/>
      <c r="C22" s="2" t="s">
        <v>8</v>
      </c>
      <c r="D22" s="132">
        <f>2.648+1.323+1.323</f>
        <v>5.2940000000000005</v>
      </c>
      <c r="E22" s="133"/>
      <c r="F22" s="27">
        <v>0</v>
      </c>
      <c r="G22" s="27">
        <f>D22+F22</f>
        <v>5.2940000000000005</v>
      </c>
      <c r="H22" s="39"/>
    </row>
    <row r="23" spans="1:8" ht="9" customHeight="1" x14ac:dyDescent="0.25">
      <c r="A23" s="23"/>
      <c r="B23" s="23"/>
      <c r="C23" s="2"/>
      <c r="D23" s="2"/>
    </row>
    <row r="24" spans="1:8" ht="21.75" customHeight="1" x14ac:dyDescent="0.25">
      <c r="A24" s="130">
        <v>5</v>
      </c>
      <c r="B24" s="130"/>
      <c r="C24" s="9" t="s">
        <v>9</v>
      </c>
      <c r="D24" s="9"/>
      <c r="E24" s="6"/>
    </row>
    <row r="25" spans="1:8" x14ac:dyDescent="0.25">
      <c r="C25" s="129" t="s">
        <v>10</v>
      </c>
      <c r="D25" s="129"/>
      <c r="E25" s="129"/>
      <c r="F25" s="129"/>
      <c r="G25" s="129"/>
    </row>
    <row r="26" spans="1:8" s="11" customFormat="1" ht="27" customHeight="1" x14ac:dyDescent="0.25">
      <c r="A26" s="123" t="s">
        <v>11</v>
      </c>
      <c r="B26" s="123"/>
      <c r="C26" s="14" t="s">
        <v>12</v>
      </c>
      <c r="D26" s="124" t="s">
        <v>13</v>
      </c>
      <c r="E26" s="125"/>
      <c r="F26" s="14" t="s">
        <v>14</v>
      </c>
      <c r="G26" s="14" t="s">
        <v>15</v>
      </c>
    </row>
    <row r="27" spans="1:8" s="11" customFormat="1" x14ac:dyDescent="0.25">
      <c r="A27" s="126">
        <v>1</v>
      </c>
      <c r="B27" s="126"/>
      <c r="C27" s="52" t="s">
        <v>175</v>
      </c>
      <c r="D27" s="127" t="s">
        <v>156</v>
      </c>
      <c r="E27" s="128"/>
      <c r="F27" s="94">
        <v>472</v>
      </c>
      <c r="G27" s="94">
        <v>0</v>
      </c>
    </row>
    <row r="28" spans="1:8" s="11" customFormat="1" x14ac:dyDescent="0.25">
      <c r="A28" s="183">
        <v>2</v>
      </c>
      <c r="B28" s="185"/>
      <c r="C28" s="51" t="s">
        <v>184</v>
      </c>
      <c r="D28" s="127" t="s">
        <v>153</v>
      </c>
      <c r="E28" s="128"/>
      <c r="F28" s="94">
        <v>944</v>
      </c>
      <c r="G28" s="94"/>
    </row>
    <row r="29" spans="1:8" s="11" customFormat="1" x14ac:dyDescent="0.25">
      <c r="A29" s="183">
        <v>3</v>
      </c>
      <c r="B29" s="185"/>
      <c r="C29" s="51" t="s">
        <v>185</v>
      </c>
      <c r="D29" s="127" t="s">
        <v>153</v>
      </c>
      <c r="E29" s="128"/>
      <c r="F29" s="94">
        <v>5048.1099999999997</v>
      </c>
      <c r="G29" s="94"/>
    </row>
    <row r="30" spans="1:8" s="11" customFormat="1" x14ac:dyDescent="0.25">
      <c r="A30" s="183">
        <v>4</v>
      </c>
      <c r="B30" s="185"/>
      <c r="C30" s="51" t="s">
        <v>186</v>
      </c>
      <c r="D30" s="127" t="s">
        <v>153</v>
      </c>
      <c r="E30" s="128"/>
      <c r="F30" s="112">
        <v>8592</v>
      </c>
      <c r="G30" s="112"/>
    </row>
    <row r="32" spans="1:8" ht="19.5" customHeight="1" x14ac:dyDescent="0.25">
      <c r="A32" s="120">
        <v>6</v>
      </c>
      <c r="B32" s="120"/>
      <c r="C32" s="4" t="s">
        <v>16</v>
      </c>
      <c r="E32" s="183"/>
      <c r="F32" s="184"/>
      <c r="G32" s="185"/>
    </row>
    <row r="33" spans="1:7" ht="19.5" customHeight="1" x14ac:dyDescent="0.25">
      <c r="A33" s="93"/>
      <c r="B33" s="93"/>
      <c r="E33" s="183"/>
      <c r="F33" s="184"/>
      <c r="G33" s="185"/>
    </row>
    <row r="34" spans="1:7" ht="19.5" customHeight="1" x14ac:dyDescent="0.25">
      <c r="A34" s="93"/>
      <c r="B34" s="93"/>
      <c r="E34" s="183"/>
      <c r="F34" s="184"/>
      <c r="G34" s="185"/>
    </row>
    <row r="36" spans="1:7" ht="15.75" customHeight="1" x14ac:dyDescent="0.25">
      <c r="A36" s="120">
        <v>7</v>
      </c>
      <c r="B36" s="120"/>
      <c r="C36" s="121" t="s">
        <v>24</v>
      </c>
      <c r="D36" s="121"/>
      <c r="E36" s="121"/>
      <c r="F36" s="121"/>
      <c r="G36" s="121"/>
    </row>
    <row r="37" spans="1:7" ht="9" customHeight="1" thickBot="1" x14ac:dyDescent="0.3">
      <c r="A37" s="93"/>
      <c r="B37" s="93"/>
      <c r="C37" s="8"/>
      <c r="D37" s="8"/>
      <c r="F37" s="93"/>
    </row>
    <row r="38" spans="1:7" ht="17.25" thickTop="1" thickBot="1" x14ac:dyDescent="0.3">
      <c r="A38" s="93"/>
      <c r="B38" s="10"/>
      <c r="C38" s="4" t="s">
        <v>17</v>
      </c>
      <c r="E38" s="10"/>
      <c r="F38" s="118" t="s">
        <v>25</v>
      </c>
      <c r="G38" s="182"/>
    </row>
    <row r="39" spans="1:7" ht="17.25" thickTop="1" thickBot="1" x14ac:dyDescent="0.3">
      <c r="B39" s="10"/>
      <c r="C39" s="4" t="s">
        <v>18</v>
      </c>
      <c r="E39" s="10"/>
      <c r="F39" s="118" t="s">
        <v>26</v>
      </c>
      <c r="G39" s="119"/>
    </row>
    <row r="40" spans="1:7" ht="17.25" thickTop="1" thickBot="1" x14ac:dyDescent="0.3">
      <c r="B40" s="10"/>
      <c r="C40" s="118" t="s">
        <v>19</v>
      </c>
      <c r="D40" s="122"/>
      <c r="E40" s="10"/>
      <c r="F40" s="118" t="s">
        <v>27</v>
      </c>
      <c r="G40" s="119"/>
    </row>
    <row r="41" spans="1:7" ht="17.25" thickTop="1" thickBot="1" x14ac:dyDescent="0.3">
      <c r="B41" s="10"/>
      <c r="C41" s="4" t="s">
        <v>20</v>
      </c>
      <c r="E41" s="10"/>
      <c r="F41" s="118" t="s">
        <v>28</v>
      </c>
      <c r="G41" s="119"/>
    </row>
    <row r="42" spans="1:7" ht="17.25" thickTop="1" thickBot="1" x14ac:dyDescent="0.3">
      <c r="B42" s="10"/>
      <c r="C42" s="4" t="s">
        <v>21</v>
      </c>
      <c r="E42" s="10"/>
      <c r="F42" s="118" t="s">
        <v>29</v>
      </c>
      <c r="G42" s="119"/>
    </row>
    <row r="43" spans="1:7" ht="17.25" thickTop="1" thickBot="1" x14ac:dyDescent="0.3">
      <c r="B43" s="10"/>
      <c r="C43" s="4" t="s">
        <v>22</v>
      </c>
      <c r="E43" s="10"/>
      <c r="F43" s="118" t="s">
        <v>30</v>
      </c>
      <c r="G43" s="119"/>
    </row>
    <row r="44" spans="1:7" ht="17.25" thickTop="1" thickBot="1" x14ac:dyDescent="0.3">
      <c r="B44" s="10"/>
      <c r="C44" s="4" t="s">
        <v>23</v>
      </c>
      <c r="E44" s="10"/>
      <c r="F44" s="118" t="s">
        <v>31</v>
      </c>
      <c r="G44" s="119"/>
    </row>
    <row r="45" spans="1:7" ht="16.5" thickTop="1" x14ac:dyDescent="0.25">
      <c r="G45" s="25"/>
    </row>
  </sheetData>
  <mergeCells count="48">
    <mergeCell ref="F1:G1"/>
    <mergeCell ref="F2:G2"/>
    <mergeCell ref="C3:G3"/>
    <mergeCell ref="C5:G5"/>
    <mergeCell ref="A7:B7"/>
    <mergeCell ref="D7:G7"/>
    <mergeCell ref="D8:G8"/>
    <mergeCell ref="A9:B9"/>
    <mergeCell ref="D9:G9"/>
    <mergeCell ref="D10:G10"/>
    <mergeCell ref="A11:B11"/>
    <mergeCell ref="D11:G11"/>
    <mergeCell ref="C25:G25"/>
    <mergeCell ref="A13:B13"/>
    <mergeCell ref="D13:G13"/>
    <mergeCell ref="D14:E14"/>
    <mergeCell ref="D16:E16"/>
    <mergeCell ref="D17:G17"/>
    <mergeCell ref="D18:E18"/>
    <mergeCell ref="D19:G19"/>
    <mergeCell ref="D21:G21"/>
    <mergeCell ref="A24:B24"/>
    <mergeCell ref="D20:E20"/>
    <mergeCell ref="D22:E22"/>
    <mergeCell ref="A26:B26"/>
    <mergeCell ref="D26:E26"/>
    <mergeCell ref="E34:G34"/>
    <mergeCell ref="A32:B32"/>
    <mergeCell ref="E32:G32"/>
    <mergeCell ref="E33:G33"/>
    <mergeCell ref="A27:B27"/>
    <mergeCell ref="D27:E27"/>
    <mergeCell ref="A28:B28"/>
    <mergeCell ref="D28:E28"/>
    <mergeCell ref="A29:B29"/>
    <mergeCell ref="D29:E29"/>
    <mergeCell ref="A30:B30"/>
    <mergeCell ref="D30:E30"/>
    <mergeCell ref="F41:G41"/>
    <mergeCell ref="F42:G42"/>
    <mergeCell ref="F43:G43"/>
    <mergeCell ref="F44:G44"/>
    <mergeCell ref="A36:B36"/>
    <mergeCell ref="C36:G36"/>
    <mergeCell ref="F38:G38"/>
    <mergeCell ref="F39:G39"/>
    <mergeCell ref="C40:D40"/>
    <mergeCell ref="F40:G40"/>
  </mergeCells>
  <pageMargins left="0.34" right="0.35" top="0.26" bottom="0.26" header="0.16" footer="0.16"/>
  <pageSetup scale="95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view="pageBreakPreview" topLeftCell="A16" zoomScaleSheetLayoutView="100" workbookViewId="0">
      <selection activeCell="D20" sqref="D20:E20"/>
    </sheetView>
  </sheetViews>
  <sheetFormatPr defaultColWidth="9.140625" defaultRowHeight="15.75" x14ac:dyDescent="0.25"/>
  <cols>
    <col min="1" max="1" width="2.7109375" style="24" bestFit="1" customWidth="1"/>
    <col min="2" max="2" width="3.140625" style="24" customWidth="1"/>
    <col min="3" max="3" width="46.140625" style="4" customWidth="1"/>
    <col min="4" max="5" width="6.7109375" style="4" customWidth="1"/>
    <col min="6" max="6" width="16.28515625" style="36" customWidth="1"/>
    <col min="7" max="7" width="17" style="4" customWidth="1"/>
    <col min="8" max="16384" width="9.140625" style="4"/>
  </cols>
  <sheetData>
    <row r="1" spans="1:8" x14ac:dyDescent="0.25">
      <c r="F1" s="145" t="s">
        <v>4</v>
      </c>
      <c r="G1" s="145"/>
    </row>
    <row r="2" spans="1:8" x14ac:dyDescent="0.25">
      <c r="F2" s="145"/>
      <c r="G2" s="145"/>
    </row>
    <row r="3" spans="1:8" ht="33" customHeight="1" x14ac:dyDescent="0.25">
      <c r="C3" s="146" t="s">
        <v>32</v>
      </c>
      <c r="D3" s="147"/>
      <c r="E3" s="147"/>
      <c r="F3" s="147"/>
      <c r="G3" s="147"/>
    </row>
    <row r="4" spans="1:8" ht="10.5" customHeight="1" x14ac:dyDescent="0.25">
      <c r="C4" s="13"/>
      <c r="D4" s="24"/>
      <c r="E4" s="24"/>
      <c r="G4" s="24"/>
    </row>
    <row r="5" spans="1:8" ht="33" customHeight="1" x14ac:dyDescent="0.25">
      <c r="C5" s="146" t="s">
        <v>33</v>
      </c>
      <c r="D5" s="146"/>
      <c r="E5" s="146"/>
      <c r="F5" s="146"/>
      <c r="G5" s="146"/>
    </row>
    <row r="6" spans="1:8" ht="9.75" customHeight="1" x14ac:dyDescent="0.25"/>
    <row r="7" spans="1:8" ht="22.5" customHeight="1" x14ac:dyDescent="0.25">
      <c r="A7" s="130">
        <v>1</v>
      </c>
      <c r="B7" s="130"/>
      <c r="C7" s="2" t="s">
        <v>0</v>
      </c>
      <c r="D7" s="148" t="s">
        <v>130</v>
      </c>
      <c r="E7" s="148"/>
      <c r="F7" s="148"/>
      <c r="G7" s="148"/>
      <c r="H7" s="7"/>
    </row>
    <row r="8" spans="1:8" ht="9.75" customHeight="1" x14ac:dyDescent="0.25">
      <c r="A8" s="23"/>
      <c r="B8" s="23"/>
      <c r="C8" s="2"/>
      <c r="D8" s="130"/>
      <c r="E8" s="130"/>
      <c r="F8" s="130"/>
      <c r="G8" s="130"/>
      <c r="H8" s="7"/>
    </row>
    <row r="9" spans="1:8" ht="52.5" customHeight="1" x14ac:dyDescent="0.25">
      <c r="A9" s="130">
        <v>2</v>
      </c>
      <c r="B9" s="130"/>
      <c r="C9" s="2" t="s">
        <v>1</v>
      </c>
      <c r="D9" s="149" t="s">
        <v>84</v>
      </c>
      <c r="E9" s="149"/>
      <c r="F9" s="149"/>
      <c r="G9" s="149"/>
      <c r="H9" s="7"/>
    </row>
    <row r="10" spans="1:8" ht="9.75" customHeight="1" x14ac:dyDescent="0.25">
      <c r="A10" s="23"/>
      <c r="B10" s="23"/>
      <c r="C10" s="2"/>
      <c r="D10" s="130"/>
      <c r="E10" s="130"/>
      <c r="F10" s="130"/>
      <c r="G10" s="130"/>
      <c r="H10" s="7"/>
    </row>
    <row r="11" spans="1:8" ht="21" customHeight="1" x14ac:dyDescent="0.25">
      <c r="A11" s="130">
        <v>3</v>
      </c>
      <c r="B11" s="130"/>
      <c r="C11" s="2" t="s">
        <v>2</v>
      </c>
      <c r="D11" s="150" t="s">
        <v>61</v>
      </c>
      <c r="E11" s="150"/>
      <c r="F11" s="150"/>
      <c r="G11" s="150"/>
      <c r="H11" s="7"/>
    </row>
    <row r="12" spans="1:8" ht="8.25" customHeight="1" x14ac:dyDescent="0.25">
      <c r="A12" s="23"/>
      <c r="B12" s="23"/>
      <c r="C12" s="2"/>
      <c r="D12" s="21"/>
      <c r="E12" s="21"/>
      <c r="F12" s="34"/>
      <c r="G12" s="21"/>
      <c r="H12" s="7"/>
    </row>
    <row r="13" spans="1:8" ht="18.75" customHeight="1" x14ac:dyDescent="0.25">
      <c r="A13" s="130">
        <v>4</v>
      </c>
      <c r="B13" s="130"/>
      <c r="C13" s="2" t="s">
        <v>39</v>
      </c>
      <c r="D13" s="131"/>
      <c r="E13" s="131"/>
      <c r="F13" s="131"/>
      <c r="G13" s="131"/>
      <c r="H13" s="7"/>
    </row>
    <row r="14" spans="1:8" ht="21" customHeight="1" x14ac:dyDescent="0.25">
      <c r="A14" s="23"/>
      <c r="B14" s="23"/>
      <c r="C14" s="2"/>
      <c r="D14" s="134" t="s">
        <v>42</v>
      </c>
      <c r="E14" s="135"/>
      <c r="F14" s="37" t="s">
        <v>35</v>
      </c>
      <c r="G14" s="37" t="s">
        <v>40</v>
      </c>
      <c r="H14" s="7"/>
    </row>
    <row r="15" spans="1:8" ht="9.75" customHeight="1" x14ac:dyDescent="0.25">
      <c r="A15" s="23"/>
      <c r="B15" s="23"/>
      <c r="C15" s="2"/>
    </row>
    <row r="16" spans="1:8" ht="18.75" customHeight="1" x14ac:dyDescent="0.25">
      <c r="A16" s="23"/>
      <c r="B16" s="23"/>
      <c r="C16" s="2" t="s">
        <v>5</v>
      </c>
      <c r="D16" s="132">
        <v>8.75</v>
      </c>
      <c r="E16" s="133"/>
      <c r="F16" s="27">
        <v>2.5</v>
      </c>
      <c r="G16" s="27">
        <f>D16+F16</f>
        <v>11.25</v>
      </c>
    </row>
    <row r="17" spans="1:7" ht="10.5" customHeight="1" x14ac:dyDescent="0.25">
      <c r="A17" s="23"/>
      <c r="B17" s="23"/>
      <c r="C17" s="2"/>
      <c r="D17" s="130"/>
      <c r="E17" s="130"/>
      <c r="F17" s="130"/>
      <c r="G17" s="130"/>
    </row>
    <row r="18" spans="1:7" ht="21" customHeight="1" x14ac:dyDescent="0.25">
      <c r="A18" s="23"/>
      <c r="B18" s="23"/>
      <c r="C18" s="2" t="s">
        <v>6</v>
      </c>
      <c r="D18" s="132">
        <v>4.3760000000000003</v>
      </c>
      <c r="E18" s="133"/>
      <c r="F18" s="27">
        <f>0+0.625</f>
        <v>0.625</v>
      </c>
      <c r="G18" s="27">
        <f>D18+F18</f>
        <v>5.0010000000000003</v>
      </c>
    </row>
    <row r="19" spans="1:7" ht="8.25" customHeight="1" x14ac:dyDescent="0.25">
      <c r="A19" s="23"/>
      <c r="B19" s="23"/>
      <c r="C19" s="2"/>
      <c r="D19" s="186"/>
      <c r="E19" s="186"/>
      <c r="F19" s="186"/>
      <c r="G19" s="186"/>
    </row>
    <row r="20" spans="1:7" ht="21" customHeight="1" x14ac:dyDescent="0.25">
      <c r="A20" s="23"/>
      <c r="B20" s="23"/>
      <c r="C20" s="2" t="s">
        <v>7</v>
      </c>
      <c r="D20" s="159">
        <v>2.1720000000000002</v>
      </c>
      <c r="E20" s="160"/>
      <c r="F20" s="41">
        <v>0</v>
      </c>
      <c r="G20" s="41">
        <f>D20+F20</f>
        <v>2.1720000000000002</v>
      </c>
    </row>
    <row r="21" spans="1:7" ht="7.5" customHeight="1" x14ac:dyDescent="0.25">
      <c r="A21" s="23"/>
      <c r="B21" s="23"/>
      <c r="C21" s="2"/>
      <c r="D21" s="179"/>
      <c r="E21" s="179"/>
      <c r="F21" s="179"/>
      <c r="G21" s="179"/>
    </row>
    <row r="22" spans="1:7" ht="21" customHeight="1" x14ac:dyDescent="0.25">
      <c r="A22" s="23"/>
      <c r="B22" s="23"/>
      <c r="C22" s="2" t="s">
        <v>8</v>
      </c>
      <c r="D22" s="136">
        <v>4.359</v>
      </c>
      <c r="E22" s="137"/>
      <c r="F22" s="27">
        <v>0</v>
      </c>
      <c r="G22" s="27">
        <f>D22+F22</f>
        <v>4.359</v>
      </c>
    </row>
    <row r="23" spans="1:7" ht="9" customHeight="1" x14ac:dyDescent="0.25">
      <c r="A23" s="23"/>
      <c r="B23" s="23"/>
      <c r="C23" s="2"/>
      <c r="D23" s="2"/>
    </row>
    <row r="24" spans="1:7" ht="18.75" customHeight="1" x14ac:dyDescent="0.25">
      <c r="A24" s="130">
        <v>5</v>
      </c>
      <c r="B24" s="130"/>
      <c r="C24" s="9" t="s">
        <v>9</v>
      </c>
      <c r="D24" s="9"/>
      <c r="E24" s="6"/>
    </row>
    <row r="25" spans="1:7" x14ac:dyDescent="0.25">
      <c r="C25" s="129" t="s">
        <v>10</v>
      </c>
      <c r="D25" s="129"/>
      <c r="E25" s="129"/>
      <c r="F25" s="129"/>
      <c r="G25" s="129"/>
    </row>
    <row r="26" spans="1:7" x14ac:dyDescent="0.25">
      <c r="A26" s="108"/>
      <c r="B26" s="108"/>
      <c r="C26" s="109"/>
      <c r="D26" s="109"/>
      <c r="E26" s="109"/>
      <c r="F26" s="109"/>
      <c r="G26" s="109"/>
    </row>
    <row r="27" spans="1:7" s="11" customFormat="1" ht="27" customHeight="1" x14ac:dyDescent="0.25">
      <c r="A27" s="123" t="s">
        <v>11</v>
      </c>
      <c r="B27" s="123"/>
      <c r="C27" s="14" t="s">
        <v>12</v>
      </c>
      <c r="D27" s="124" t="s">
        <v>13</v>
      </c>
      <c r="E27" s="125"/>
      <c r="F27" s="14" t="s">
        <v>14</v>
      </c>
      <c r="G27" s="14" t="s">
        <v>15</v>
      </c>
    </row>
    <row r="28" spans="1:7" s="11" customFormat="1" x14ac:dyDescent="0.25">
      <c r="A28" s="177">
        <v>1</v>
      </c>
      <c r="B28" s="177"/>
      <c r="C28" s="110" t="s">
        <v>187</v>
      </c>
      <c r="D28" s="148" t="s">
        <v>192</v>
      </c>
      <c r="E28" s="148"/>
      <c r="F28" s="111">
        <v>5852.49</v>
      </c>
      <c r="G28" s="14"/>
    </row>
    <row r="29" spans="1:7" s="11" customFormat="1" x14ac:dyDescent="0.25">
      <c r="A29" s="177">
        <v>2</v>
      </c>
      <c r="B29" s="177"/>
      <c r="C29" s="111" t="s">
        <v>161</v>
      </c>
      <c r="D29" s="148" t="s">
        <v>193</v>
      </c>
      <c r="E29" s="148"/>
      <c r="F29" s="111">
        <v>620</v>
      </c>
      <c r="G29" s="14"/>
    </row>
    <row r="30" spans="1:7" s="11" customFormat="1" x14ac:dyDescent="0.25">
      <c r="A30" s="177">
        <v>3</v>
      </c>
      <c r="B30" s="177"/>
      <c r="C30" s="111" t="s">
        <v>188</v>
      </c>
      <c r="D30" s="148" t="s">
        <v>151</v>
      </c>
      <c r="E30" s="148"/>
      <c r="F30" s="111">
        <v>1240</v>
      </c>
      <c r="G30" s="14"/>
    </row>
    <row r="31" spans="1:7" s="11" customFormat="1" x14ac:dyDescent="0.25">
      <c r="A31" s="177">
        <v>4</v>
      </c>
      <c r="B31" s="177"/>
      <c r="C31" s="111" t="s">
        <v>189</v>
      </c>
      <c r="D31" s="148" t="s">
        <v>152</v>
      </c>
      <c r="E31" s="148"/>
      <c r="F31" s="111">
        <v>620</v>
      </c>
      <c r="G31" s="14"/>
    </row>
    <row r="32" spans="1:7" s="11" customFormat="1" x14ac:dyDescent="0.25">
      <c r="A32" s="177">
        <v>5</v>
      </c>
      <c r="B32" s="177"/>
      <c r="C32" s="111" t="s">
        <v>190</v>
      </c>
      <c r="D32" s="148" t="s">
        <v>193</v>
      </c>
      <c r="E32" s="148"/>
      <c r="F32" s="111">
        <v>3090</v>
      </c>
      <c r="G32" s="14"/>
    </row>
    <row r="33" spans="1:7" s="11" customFormat="1" x14ac:dyDescent="0.25">
      <c r="A33" s="177">
        <v>6</v>
      </c>
      <c r="B33" s="177"/>
      <c r="C33" s="111" t="s">
        <v>164</v>
      </c>
      <c r="D33" s="148" t="s">
        <v>194</v>
      </c>
      <c r="E33" s="148"/>
      <c r="F33" s="111">
        <v>1151.06</v>
      </c>
      <c r="G33" s="14"/>
    </row>
    <row r="34" spans="1:7" s="11" customFormat="1" x14ac:dyDescent="0.25">
      <c r="A34" s="177">
        <v>7</v>
      </c>
      <c r="B34" s="177"/>
      <c r="C34" s="111" t="s">
        <v>154</v>
      </c>
      <c r="D34" s="148" t="s">
        <v>195</v>
      </c>
      <c r="E34" s="148"/>
      <c r="F34" s="111">
        <v>75.069999999999993</v>
      </c>
      <c r="G34" s="14"/>
    </row>
    <row r="35" spans="1:7" s="11" customFormat="1" x14ac:dyDescent="0.25">
      <c r="A35" s="177">
        <v>8</v>
      </c>
      <c r="B35" s="177"/>
      <c r="C35" s="111" t="s">
        <v>191</v>
      </c>
      <c r="D35" s="148" t="s">
        <v>151</v>
      </c>
      <c r="E35" s="148"/>
      <c r="F35" s="111">
        <v>547.25</v>
      </c>
      <c r="G35" s="14"/>
    </row>
    <row r="36" spans="1:7" x14ac:dyDescent="0.25">
      <c r="A36" s="123"/>
      <c r="B36" s="123"/>
      <c r="C36" s="14"/>
      <c r="D36" s="187"/>
      <c r="E36" s="187"/>
      <c r="F36" s="14"/>
      <c r="G36" s="14"/>
    </row>
    <row r="37" spans="1:7" ht="19.5" customHeight="1" x14ac:dyDescent="0.25">
      <c r="A37" s="120">
        <v>6</v>
      </c>
      <c r="B37" s="120"/>
      <c r="C37" s="4" t="s">
        <v>16</v>
      </c>
      <c r="E37" s="126"/>
      <c r="F37" s="126"/>
      <c r="G37" s="126"/>
    </row>
    <row r="38" spans="1:7" x14ac:dyDescent="0.25">
      <c r="A38" s="97"/>
      <c r="B38" s="97"/>
      <c r="E38" s="43"/>
      <c r="F38" s="43"/>
      <c r="G38" s="43"/>
    </row>
    <row r="39" spans="1:7" x14ac:dyDescent="0.25">
      <c r="A39" s="120">
        <v>7</v>
      </c>
      <c r="B39" s="120"/>
      <c r="C39" s="121" t="s">
        <v>24</v>
      </c>
      <c r="D39" s="121"/>
      <c r="E39" s="121"/>
      <c r="F39" s="121"/>
      <c r="G39" s="121"/>
    </row>
    <row r="40" spans="1:7" ht="9" customHeight="1" thickBot="1" x14ac:dyDescent="0.3">
      <c r="C40" s="8"/>
      <c r="D40" s="8"/>
    </row>
    <row r="41" spans="1:7" ht="17.25" thickTop="1" thickBot="1" x14ac:dyDescent="0.3">
      <c r="B41" s="10"/>
      <c r="C41" s="4" t="s">
        <v>17</v>
      </c>
      <c r="E41" s="10"/>
      <c r="F41" s="118" t="s">
        <v>25</v>
      </c>
      <c r="G41" s="119"/>
    </row>
    <row r="42" spans="1:7" ht="17.25" thickTop="1" thickBot="1" x14ac:dyDescent="0.3">
      <c r="B42" s="10"/>
      <c r="C42" s="4" t="s">
        <v>18</v>
      </c>
      <c r="E42" s="10"/>
      <c r="F42" s="118" t="s">
        <v>26</v>
      </c>
      <c r="G42" s="119"/>
    </row>
    <row r="43" spans="1:7" ht="17.25" thickTop="1" thickBot="1" x14ac:dyDescent="0.3">
      <c r="B43" s="10"/>
      <c r="C43" s="118" t="s">
        <v>19</v>
      </c>
      <c r="D43" s="122"/>
      <c r="E43" s="10"/>
      <c r="F43" s="118" t="s">
        <v>27</v>
      </c>
      <c r="G43" s="119"/>
    </row>
    <row r="44" spans="1:7" ht="17.25" thickTop="1" thickBot="1" x14ac:dyDescent="0.3">
      <c r="B44" s="10"/>
      <c r="C44" s="4" t="s">
        <v>20</v>
      </c>
      <c r="E44" s="10"/>
      <c r="F44" s="118" t="s">
        <v>28</v>
      </c>
      <c r="G44" s="119"/>
    </row>
    <row r="45" spans="1:7" ht="17.25" thickTop="1" thickBot="1" x14ac:dyDescent="0.3">
      <c r="B45" s="10"/>
      <c r="C45" s="4" t="s">
        <v>21</v>
      </c>
      <c r="E45" s="10"/>
      <c r="F45" s="118" t="s">
        <v>29</v>
      </c>
      <c r="G45" s="119"/>
    </row>
    <row r="46" spans="1:7" ht="17.25" thickTop="1" thickBot="1" x14ac:dyDescent="0.3">
      <c r="B46" s="10"/>
      <c r="C46" s="4" t="s">
        <v>22</v>
      </c>
      <c r="E46" s="10"/>
      <c r="F46" s="118" t="s">
        <v>30</v>
      </c>
      <c r="G46" s="119"/>
    </row>
    <row r="47" spans="1:7" ht="17.25" thickTop="1" thickBot="1" x14ac:dyDescent="0.3">
      <c r="B47" s="10"/>
      <c r="C47" s="4" t="s">
        <v>23</v>
      </c>
      <c r="E47" s="10"/>
      <c r="F47" s="118" t="s">
        <v>31</v>
      </c>
      <c r="G47" s="119"/>
    </row>
    <row r="48" spans="1:7" ht="16.5" thickTop="1" x14ac:dyDescent="0.25">
      <c r="G48" s="25"/>
    </row>
  </sheetData>
  <mergeCells count="56">
    <mergeCell ref="F1:G1"/>
    <mergeCell ref="F2:G2"/>
    <mergeCell ref="C3:G3"/>
    <mergeCell ref="C5:G5"/>
    <mergeCell ref="A7:B7"/>
    <mergeCell ref="D7:G7"/>
    <mergeCell ref="D8:G8"/>
    <mergeCell ref="A9:B9"/>
    <mergeCell ref="D9:G9"/>
    <mergeCell ref="D10:G10"/>
    <mergeCell ref="A11:B11"/>
    <mergeCell ref="D11:G11"/>
    <mergeCell ref="C25:G25"/>
    <mergeCell ref="A13:B13"/>
    <mergeCell ref="D13:G13"/>
    <mergeCell ref="D14:E14"/>
    <mergeCell ref="D16:E16"/>
    <mergeCell ref="D17:G17"/>
    <mergeCell ref="D18:E18"/>
    <mergeCell ref="D19:G19"/>
    <mergeCell ref="D21:G21"/>
    <mergeCell ref="A24:B24"/>
    <mergeCell ref="D20:E20"/>
    <mergeCell ref="D22:E22"/>
    <mergeCell ref="A27:B27"/>
    <mergeCell ref="D27:E27"/>
    <mergeCell ref="A37:B37"/>
    <mergeCell ref="E37:G37"/>
    <mergeCell ref="F44:G44"/>
    <mergeCell ref="D28:E28"/>
    <mergeCell ref="A28:B28"/>
    <mergeCell ref="A29:B29"/>
    <mergeCell ref="D29:E29"/>
    <mergeCell ref="A30:B30"/>
    <mergeCell ref="D30:E30"/>
    <mergeCell ref="A31:B31"/>
    <mergeCell ref="D31:E31"/>
    <mergeCell ref="A32:B32"/>
    <mergeCell ref="D32:E32"/>
    <mergeCell ref="A33:B33"/>
    <mergeCell ref="F45:G45"/>
    <mergeCell ref="F46:G46"/>
    <mergeCell ref="F47:G47"/>
    <mergeCell ref="A39:B39"/>
    <mergeCell ref="C39:G39"/>
    <mergeCell ref="F41:G41"/>
    <mergeCell ref="F42:G42"/>
    <mergeCell ref="C43:D43"/>
    <mergeCell ref="F43:G43"/>
    <mergeCell ref="A36:B36"/>
    <mergeCell ref="D36:E36"/>
    <mergeCell ref="D33:E33"/>
    <mergeCell ref="A34:B34"/>
    <mergeCell ref="D34:E34"/>
    <mergeCell ref="A35:B35"/>
    <mergeCell ref="D35:E35"/>
  </mergeCells>
  <pageMargins left="0.34" right="0.35" top="0.26" bottom="0.26" header="0.16" footer="0.16"/>
  <pageSetup scale="95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view="pageBreakPreview" topLeftCell="A10" zoomScaleSheetLayoutView="100" workbookViewId="0">
      <selection activeCell="J27" sqref="J27"/>
    </sheetView>
  </sheetViews>
  <sheetFormatPr defaultColWidth="9.140625" defaultRowHeight="15.75" x14ac:dyDescent="0.25"/>
  <cols>
    <col min="1" max="1" width="2.7109375" style="24" bestFit="1" customWidth="1"/>
    <col min="2" max="2" width="3.140625" style="24" customWidth="1"/>
    <col min="3" max="3" width="46.140625" style="4" customWidth="1"/>
    <col min="4" max="5" width="6.7109375" style="4" customWidth="1"/>
    <col min="6" max="6" width="16.28515625" style="36" customWidth="1"/>
    <col min="7" max="7" width="17" style="4" customWidth="1"/>
    <col min="8" max="16384" width="9.140625" style="4"/>
  </cols>
  <sheetData>
    <row r="1" spans="1:8" x14ac:dyDescent="0.25">
      <c r="F1" s="145" t="s">
        <v>4</v>
      </c>
      <c r="G1" s="145"/>
    </row>
    <row r="2" spans="1:8" x14ac:dyDescent="0.25">
      <c r="F2" s="145"/>
      <c r="G2" s="145"/>
    </row>
    <row r="3" spans="1:8" ht="33" customHeight="1" x14ac:dyDescent="0.25">
      <c r="C3" s="146" t="s">
        <v>32</v>
      </c>
      <c r="D3" s="147"/>
      <c r="E3" s="147"/>
      <c r="F3" s="147"/>
      <c r="G3" s="147"/>
    </row>
    <row r="4" spans="1:8" ht="10.5" customHeight="1" x14ac:dyDescent="0.25">
      <c r="C4" s="13"/>
      <c r="D4" s="24"/>
      <c r="E4" s="24"/>
      <c r="G4" s="24"/>
    </row>
    <row r="5" spans="1:8" ht="33" customHeight="1" x14ac:dyDescent="0.25">
      <c r="C5" s="146" t="s">
        <v>33</v>
      </c>
      <c r="D5" s="146"/>
      <c r="E5" s="146"/>
      <c r="F5" s="146"/>
      <c r="G5" s="146"/>
    </row>
    <row r="6" spans="1:8" ht="9.75" customHeight="1" x14ac:dyDescent="0.25"/>
    <row r="7" spans="1:8" ht="22.5" customHeight="1" x14ac:dyDescent="0.25">
      <c r="A7" s="130">
        <v>1</v>
      </c>
      <c r="B7" s="130"/>
      <c r="C7" s="2" t="s">
        <v>0</v>
      </c>
      <c r="D7" s="148" t="s">
        <v>131</v>
      </c>
      <c r="E7" s="148"/>
      <c r="F7" s="148"/>
      <c r="G7" s="148"/>
      <c r="H7" s="7"/>
    </row>
    <row r="8" spans="1:8" ht="9.75" customHeight="1" x14ac:dyDescent="0.25">
      <c r="A8" s="23"/>
      <c r="B8" s="23"/>
      <c r="C8" s="2"/>
      <c r="D8" s="130"/>
      <c r="E8" s="130"/>
      <c r="F8" s="130"/>
      <c r="G8" s="130"/>
      <c r="H8" s="7"/>
    </row>
    <row r="9" spans="1:8" ht="63.75" customHeight="1" x14ac:dyDescent="0.25">
      <c r="A9" s="130">
        <v>2</v>
      </c>
      <c r="B9" s="130"/>
      <c r="C9" s="2" t="s">
        <v>1</v>
      </c>
      <c r="D9" s="149" t="s">
        <v>85</v>
      </c>
      <c r="E9" s="149"/>
      <c r="F9" s="149"/>
      <c r="G9" s="149"/>
      <c r="H9" s="7"/>
    </row>
    <row r="10" spans="1:8" ht="9.75" customHeight="1" x14ac:dyDescent="0.25">
      <c r="A10" s="23"/>
      <c r="B10" s="23"/>
      <c r="C10" s="2"/>
      <c r="D10" s="130"/>
      <c r="E10" s="130"/>
      <c r="F10" s="130"/>
      <c r="G10" s="130"/>
      <c r="H10" s="7"/>
    </row>
    <row r="11" spans="1:8" ht="21" customHeight="1" x14ac:dyDescent="0.25">
      <c r="A11" s="130">
        <v>3</v>
      </c>
      <c r="B11" s="130"/>
      <c r="C11" s="2" t="s">
        <v>2</v>
      </c>
      <c r="D11" s="150" t="s">
        <v>62</v>
      </c>
      <c r="E11" s="150"/>
      <c r="F11" s="150"/>
      <c r="G11" s="150"/>
      <c r="H11" s="7"/>
    </row>
    <row r="12" spans="1:8" ht="8.25" customHeight="1" x14ac:dyDescent="0.25">
      <c r="A12" s="23"/>
      <c r="B12" s="23"/>
      <c r="C12" s="2"/>
      <c r="D12" s="21"/>
      <c r="E12" s="21"/>
      <c r="F12" s="34"/>
      <c r="G12" s="21"/>
      <c r="H12" s="7"/>
    </row>
    <row r="13" spans="1:8" ht="21" customHeight="1" x14ac:dyDescent="0.25">
      <c r="A13" s="130">
        <v>4</v>
      </c>
      <c r="B13" s="130"/>
      <c r="C13" s="2" t="s">
        <v>39</v>
      </c>
      <c r="D13" s="131"/>
      <c r="E13" s="131"/>
      <c r="F13" s="131"/>
      <c r="G13" s="131"/>
      <c r="H13" s="7"/>
    </row>
    <row r="14" spans="1:8" ht="21" customHeight="1" x14ac:dyDescent="0.25">
      <c r="A14" s="23"/>
      <c r="B14" s="23"/>
      <c r="C14" s="2"/>
      <c r="D14" s="134" t="s">
        <v>42</v>
      </c>
      <c r="E14" s="135"/>
      <c r="F14" s="37" t="s">
        <v>35</v>
      </c>
      <c r="G14" s="37" t="s">
        <v>40</v>
      </c>
      <c r="H14" s="7"/>
    </row>
    <row r="15" spans="1:8" ht="9.75" customHeight="1" x14ac:dyDescent="0.25">
      <c r="A15" s="23"/>
      <c r="B15" s="23"/>
      <c r="C15" s="2"/>
    </row>
    <row r="16" spans="1:8" ht="18.75" customHeight="1" x14ac:dyDescent="0.25">
      <c r="A16" s="23"/>
      <c r="B16" s="23"/>
      <c r="C16" s="2" t="s">
        <v>5</v>
      </c>
      <c r="D16" s="132">
        <v>5.25</v>
      </c>
      <c r="E16" s="133"/>
      <c r="F16" s="27">
        <v>2</v>
      </c>
      <c r="G16" s="27">
        <f>D16+F16</f>
        <v>7.25</v>
      </c>
    </row>
    <row r="17" spans="1:8" ht="10.5" customHeight="1" x14ac:dyDescent="0.25">
      <c r="A17" s="23"/>
      <c r="B17" s="23"/>
      <c r="C17" s="2"/>
      <c r="D17" s="130"/>
      <c r="E17" s="130"/>
      <c r="F17" s="130"/>
      <c r="G17" s="130"/>
    </row>
    <row r="18" spans="1:8" ht="21" customHeight="1" x14ac:dyDescent="0.25">
      <c r="A18" s="23"/>
      <c r="B18" s="23"/>
      <c r="C18" s="2" t="s">
        <v>6</v>
      </c>
      <c r="D18" s="151">
        <v>3.9390000000000001</v>
      </c>
      <c r="E18" s="152"/>
      <c r="F18" s="61">
        <v>0</v>
      </c>
      <c r="G18" s="61">
        <f>D18+F18</f>
        <v>3.9390000000000001</v>
      </c>
    </row>
    <row r="19" spans="1:8" ht="8.25" customHeight="1" x14ac:dyDescent="0.25">
      <c r="A19" s="23"/>
      <c r="B19" s="23"/>
      <c r="C19" s="2"/>
      <c r="D19" s="186"/>
      <c r="E19" s="186"/>
      <c r="F19" s="186"/>
      <c r="G19" s="186"/>
    </row>
    <row r="20" spans="1:8" ht="21" customHeight="1" x14ac:dyDescent="0.25">
      <c r="A20" s="23"/>
      <c r="B20" s="23"/>
      <c r="C20" s="2" t="s">
        <v>7</v>
      </c>
      <c r="D20" s="159">
        <v>1.302</v>
      </c>
      <c r="E20" s="160"/>
      <c r="F20" s="62">
        <v>0</v>
      </c>
      <c r="G20" s="62">
        <f>D20+F20</f>
        <v>1.302</v>
      </c>
    </row>
    <row r="21" spans="1:8" ht="7.5" customHeight="1" x14ac:dyDescent="0.25">
      <c r="A21" s="23"/>
      <c r="B21" s="23"/>
      <c r="C21" s="2"/>
      <c r="D21" s="179"/>
      <c r="E21" s="179"/>
      <c r="F21" s="179"/>
      <c r="G21" s="179"/>
    </row>
    <row r="22" spans="1:8" ht="21" customHeight="1" x14ac:dyDescent="0.25">
      <c r="A22" s="23"/>
      <c r="B22" s="23"/>
      <c r="C22" s="2" t="s">
        <v>8</v>
      </c>
      <c r="D22" s="136">
        <f>1.312+1.311+1.302</f>
        <v>3.9250000000000003</v>
      </c>
      <c r="E22" s="137"/>
      <c r="F22" s="27">
        <v>0</v>
      </c>
      <c r="G22" s="27">
        <f>D22+F22</f>
        <v>3.9250000000000003</v>
      </c>
      <c r="H22" s="39"/>
    </row>
    <row r="23" spans="1:8" ht="9" customHeight="1" x14ac:dyDescent="0.25">
      <c r="A23" s="23"/>
      <c r="B23" s="23"/>
      <c r="C23" s="2"/>
      <c r="D23" s="2"/>
    </row>
    <row r="24" spans="1:8" ht="21.75" customHeight="1" x14ac:dyDescent="0.25">
      <c r="A24" s="130">
        <v>5</v>
      </c>
      <c r="B24" s="130"/>
      <c r="C24" s="9" t="s">
        <v>9</v>
      </c>
      <c r="D24" s="9"/>
      <c r="E24" s="6"/>
    </row>
    <row r="25" spans="1:8" x14ac:dyDescent="0.25">
      <c r="C25" s="129" t="s">
        <v>10</v>
      </c>
      <c r="D25" s="129"/>
      <c r="E25" s="129"/>
      <c r="F25" s="129"/>
      <c r="G25" s="129"/>
    </row>
    <row r="26" spans="1:8" s="11" customFormat="1" ht="27" customHeight="1" x14ac:dyDescent="0.25">
      <c r="A26" s="123" t="s">
        <v>11</v>
      </c>
      <c r="B26" s="123"/>
      <c r="C26" s="14" t="s">
        <v>12</v>
      </c>
      <c r="D26" s="124" t="s">
        <v>13</v>
      </c>
      <c r="E26" s="125"/>
      <c r="F26" s="14" t="s">
        <v>14</v>
      </c>
      <c r="G26" s="14" t="s">
        <v>15</v>
      </c>
    </row>
    <row r="27" spans="1:8" s="11" customFormat="1" x14ac:dyDescent="0.25">
      <c r="A27" s="126">
        <v>1</v>
      </c>
      <c r="B27" s="126"/>
      <c r="C27" s="51" t="s">
        <v>175</v>
      </c>
      <c r="D27" s="127" t="s">
        <v>156</v>
      </c>
      <c r="E27" s="128"/>
      <c r="F27" s="90">
        <v>604.54</v>
      </c>
      <c r="G27" s="90">
        <v>0</v>
      </c>
    </row>
    <row r="28" spans="1:8" s="11" customFormat="1" x14ac:dyDescent="0.25">
      <c r="A28" s="126">
        <v>2</v>
      </c>
      <c r="B28" s="126"/>
      <c r="C28" s="51" t="s">
        <v>165</v>
      </c>
      <c r="D28" s="127" t="s">
        <v>156</v>
      </c>
      <c r="E28" s="128"/>
      <c r="F28" s="90">
        <v>1053.5999999999999</v>
      </c>
      <c r="G28" s="90">
        <v>0</v>
      </c>
    </row>
    <row r="30" spans="1:8" ht="19.5" customHeight="1" x14ac:dyDescent="0.25">
      <c r="A30" s="120">
        <v>6</v>
      </c>
      <c r="B30" s="120"/>
      <c r="C30" s="4" t="s">
        <v>16</v>
      </c>
      <c r="E30" s="126"/>
      <c r="F30" s="126"/>
      <c r="G30" s="126"/>
    </row>
    <row r="31" spans="1:8" ht="19.5" customHeight="1" x14ac:dyDescent="0.25">
      <c r="E31" s="126"/>
      <c r="F31" s="126"/>
      <c r="G31" s="126"/>
    </row>
    <row r="32" spans="1:8" ht="19.5" customHeight="1" x14ac:dyDescent="0.25">
      <c r="E32" s="126"/>
      <c r="F32" s="126"/>
      <c r="G32" s="126"/>
    </row>
    <row r="34" spans="1:7" x14ac:dyDescent="0.25">
      <c r="A34" s="120">
        <v>7</v>
      </c>
      <c r="B34" s="120"/>
      <c r="C34" s="121" t="s">
        <v>24</v>
      </c>
      <c r="D34" s="121"/>
      <c r="E34" s="121"/>
      <c r="F34" s="121"/>
      <c r="G34" s="121"/>
    </row>
    <row r="35" spans="1:7" ht="9" customHeight="1" thickBot="1" x14ac:dyDescent="0.3">
      <c r="C35" s="8"/>
      <c r="D35" s="8"/>
    </row>
    <row r="36" spans="1:7" ht="17.25" thickTop="1" thickBot="1" x14ac:dyDescent="0.3">
      <c r="B36" s="10"/>
      <c r="C36" s="4" t="s">
        <v>17</v>
      </c>
      <c r="E36" s="10"/>
      <c r="F36" s="118" t="s">
        <v>25</v>
      </c>
      <c r="G36" s="119"/>
    </row>
    <row r="37" spans="1:7" ht="17.25" thickTop="1" thickBot="1" x14ac:dyDescent="0.3">
      <c r="B37" s="10"/>
      <c r="C37" s="4" t="s">
        <v>18</v>
      </c>
      <c r="E37" s="10"/>
      <c r="F37" s="118" t="s">
        <v>26</v>
      </c>
      <c r="G37" s="119"/>
    </row>
    <row r="38" spans="1:7" ht="17.25" thickTop="1" thickBot="1" x14ac:dyDescent="0.3">
      <c r="B38" s="10"/>
      <c r="C38" s="118" t="s">
        <v>19</v>
      </c>
      <c r="D38" s="122"/>
      <c r="E38" s="10"/>
      <c r="F38" s="118" t="s">
        <v>27</v>
      </c>
      <c r="G38" s="119"/>
    </row>
    <row r="39" spans="1:7" ht="17.25" thickTop="1" thickBot="1" x14ac:dyDescent="0.3">
      <c r="B39" s="10"/>
      <c r="C39" s="4" t="s">
        <v>20</v>
      </c>
      <c r="E39" s="10"/>
      <c r="F39" s="118" t="s">
        <v>28</v>
      </c>
      <c r="G39" s="119"/>
    </row>
    <row r="40" spans="1:7" ht="17.25" thickTop="1" thickBot="1" x14ac:dyDescent="0.3">
      <c r="B40" s="10"/>
      <c r="C40" s="4" t="s">
        <v>21</v>
      </c>
      <c r="E40" s="10"/>
      <c r="F40" s="118" t="s">
        <v>29</v>
      </c>
      <c r="G40" s="119"/>
    </row>
    <row r="41" spans="1:7" ht="17.25" thickTop="1" thickBot="1" x14ac:dyDescent="0.3">
      <c r="B41" s="10"/>
      <c r="C41" s="4" t="s">
        <v>22</v>
      </c>
      <c r="E41" s="10"/>
      <c r="F41" s="118" t="s">
        <v>30</v>
      </c>
      <c r="G41" s="119"/>
    </row>
    <row r="42" spans="1:7" ht="17.25" thickTop="1" thickBot="1" x14ac:dyDescent="0.3">
      <c r="B42" s="10"/>
      <c r="C42" s="4" t="s">
        <v>23</v>
      </c>
      <c r="E42" s="10"/>
      <c r="F42" s="118" t="s">
        <v>31</v>
      </c>
      <c r="G42" s="119"/>
    </row>
    <row r="43" spans="1:7" ht="16.5" thickTop="1" x14ac:dyDescent="0.25">
      <c r="G43" s="25"/>
    </row>
  </sheetData>
  <mergeCells count="44">
    <mergeCell ref="F1:G1"/>
    <mergeCell ref="F2:G2"/>
    <mergeCell ref="C3:G3"/>
    <mergeCell ref="C5:G5"/>
    <mergeCell ref="A7:B7"/>
    <mergeCell ref="D7:G7"/>
    <mergeCell ref="D8:G8"/>
    <mergeCell ref="A9:B9"/>
    <mergeCell ref="D9:G9"/>
    <mergeCell ref="D10:G10"/>
    <mergeCell ref="A11:B11"/>
    <mergeCell ref="D11:G11"/>
    <mergeCell ref="C25:G25"/>
    <mergeCell ref="A13:B13"/>
    <mergeCell ref="D13:G13"/>
    <mergeCell ref="D14:E14"/>
    <mergeCell ref="D16:E16"/>
    <mergeCell ref="D17:G17"/>
    <mergeCell ref="D18:E18"/>
    <mergeCell ref="D19:G19"/>
    <mergeCell ref="D21:G21"/>
    <mergeCell ref="A24:B24"/>
    <mergeCell ref="D20:E20"/>
    <mergeCell ref="D22:E22"/>
    <mergeCell ref="A26:B26"/>
    <mergeCell ref="D26:E26"/>
    <mergeCell ref="E32:G32"/>
    <mergeCell ref="A30:B30"/>
    <mergeCell ref="E30:G30"/>
    <mergeCell ref="E31:G31"/>
    <mergeCell ref="A28:B28"/>
    <mergeCell ref="D28:E28"/>
    <mergeCell ref="A27:B27"/>
    <mergeCell ref="D27:E27"/>
    <mergeCell ref="F39:G39"/>
    <mergeCell ref="F40:G40"/>
    <mergeCell ref="F41:G41"/>
    <mergeCell ref="F42:G42"/>
    <mergeCell ref="A34:B34"/>
    <mergeCell ref="C34:G34"/>
    <mergeCell ref="F36:G36"/>
    <mergeCell ref="F37:G37"/>
    <mergeCell ref="C38:D38"/>
    <mergeCell ref="F38:G38"/>
  </mergeCells>
  <pageMargins left="0.34" right="0.35" top="0.26" bottom="0.26" header="0.16" footer="0.16"/>
  <pageSetup scale="95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view="pageBreakPreview" topLeftCell="A12" zoomScaleSheetLayoutView="100" workbookViewId="0">
      <selection activeCell="D31" sqref="D31"/>
    </sheetView>
  </sheetViews>
  <sheetFormatPr defaultColWidth="9.140625" defaultRowHeight="15.75" x14ac:dyDescent="0.25"/>
  <cols>
    <col min="1" max="1" width="2.7109375" style="24" bestFit="1" customWidth="1"/>
    <col min="2" max="2" width="3.140625" style="24" customWidth="1"/>
    <col min="3" max="3" width="46.140625" style="4" customWidth="1"/>
    <col min="4" max="5" width="6.7109375" style="4" customWidth="1"/>
    <col min="6" max="6" width="16.28515625" style="36" customWidth="1"/>
    <col min="7" max="7" width="17" style="4" customWidth="1"/>
    <col min="8" max="16384" width="9.140625" style="4"/>
  </cols>
  <sheetData>
    <row r="1" spans="1:8" x14ac:dyDescent="0.25">
      <c r="F1" s="145" t="s">
        <v>4</v>
      </c>
      <c r="G1" s="145"/>
    </row>
    <row r="2" spans="1:8" x14ac:dyDescent="0.25">
      <c r="F2" s="145"/>
      <c r="G2" s="145"/>
    </row>
    <row r="3" spans="1:8" ht="33" customHeight="1" x14ac:dyDescent="0.25">
      <c r="C3" s="146" t="s">
        <v>32</v>
      </c>
      <c r="D3" s="147"/>
      <c r="E3" s="147"/>
      <c r="F3" s="147"/>
      <c r="G3" s="147"/>
    </row>
    <row r="4" spans="1:8" ht="10.5" customHeight="1" x14ac:dyDescent="0.25">
      <c r="C4" s="13"/>
      <c r="D4" s="24"/>
      <c r="E4" s="24"/>
      <c r="G4" s="24"/>
    </row>
    <row r="5" spans="1:8" ht="33" customHeight="1" x14ac:dyDescent="0.25">
      <c r="C5" s="146" t="s">
        <v>33</v>
      </c>
      <c r="D5" s="146"/>
      <c r="E5" s="146"/>
      <c r="F5" s="146"/>
      <c r="G5" s="146"/>
    </row>
    <row r="6" spans="1:8" ht="9.75" customHeight="1" x14ac:dyDescent="0.25"/>
    <row r="7" spans="1:8" ht="22.5" customHeight="1" x14ac:dyDescent="0.25">
      <c r="A7" s="130">
        <v>1</v>
      </c>
      <c r="B7" s="130"/>
      <c r="C7" s="2" t="s">
        <v>0</v>
      </c>
      <c r="D7" s="148" t="s">
        <v>132</v>
      </c>
      <c r="E7" s="148"/>
      <c r="F7" s="148"/>
      <c r="G7" s="148"/>
      <c r="H7" s="7"/>
    </row>
    <row r="8" spans="1:8" ht="9.75" customHeight="1" x14ac:dyDescent="0.25">
      <c r="A8" s="23"/>
      <c r="B8" s="23"/>
      <c r="C8" s="2"/>
      <c r="D8" s="130"/>
      <c r="E8" s="130"/>
      <c r="F8" s="130"/>
      <c r="G8" s="130"/>
      <c r="H8" s="7"/>
    </row>
    <row r="9" spans="1:8" ht="63.75" customHeight="1" x14ac:dyDescent="0.25">
      <c r="A9" s="130">
        <v>2</v>
      </c>
      <c r="B9" s="130"/>
      <c r="C9" s="2" t="s">
        <v>1</v>
      </c>
      <c r="D9" s="149" t="s">
        <v>86</v>
      </c>
      <c r="E9" s="149"/>
      <c r="F9" s="149"/>
      <c r="G9" s="149"/>
      <c r="H9" s="7"/>
    </row>
    <row r="10" spans="1:8" ht="9.75" customHeight="1" x14ac:dyDescent="0.25">
      <c r="A10" s="23"/>
      <c r="B10" s="23"/>
      <c r="C10" s="2"/>
      <c r="D10" s="130"/>
      <c r="E10" s="130"/>
      <c r="F10" s="130"/>
      <c r="G10" s="130"/>
      <c r="H10" s="7"/>
    </row>
    <row r="11" spans="1:8" ht="21" customHeight="1" x14ac:dyDescent="0.25">
      <c r="A11" s="130">
        <v>3</v>
      </c>
      <c r="B11" s="130"/>
      <c r="C11" s="2" t="s">
        <v>2</v>
      </c>
      <c r="D11" s="150" t="s">
        <v>46</v>
      </c>
      <c r="E11" s="150"/>
      <c r="F11" s="150"/>
      <c r="G11" s="150"/>
      <c r="H11" s="7"/>
    </row>
    <row r="12" spans="1:8" ht="8.25" customHeight="1" x14ac:dyDescent="0.25">
      <c r="A12" s="23"/>
      <c r="B12" s="23"/>
      <c r="C12" s="2"/>
      <c r="D12" s="21"/>
      <c r="E12" s="21"/>
      <c r="F12" s="34"/>
      <c r="G12" s="21"/>
      <c r="H12" s="7"/>
    </row>
    <row r="13" spans="1:8" ht="21" customHeight="1" x14ac:dyDescent="0.25">
      <c r="A13" s="130">
        <v>4</v>
      </c>
      <c r="B13" s="130"/>
      <c r="C13" s="2" t="s">
        <v>39</v>
      </c>
      <c r="D13" s="131"/>
      <c r="E13" s="131"/>
      <c r="F13" s="131"/>
      <c r="G13" s="131"/>
      <c r="H13" s="7"/>
    </row>
    <row r="14" spans="1:8" ht="21" customHeight="1" x14ac:dyDescent="0.25">
      <c r="A14" s="23"/>
      <c r="B14" s="23"/>
      <c r="C14" s="2"/>
      <c r="D14" s="134" t="s">
        <v>42</v>
      </c>
      <c r="E14" s="135"/>
      <c r="F14" s="37" t="s">
        <v>35</v>
      </c>
      <c r="G14" s="37" t="s">
        <v>40</v>
      </c>
      <c r="H14" s="7"/>
    </row>
    <row r="15" spans="1:8" ht="9.75" customHeight="1" x14ac:dyDescent="0.25">
      <c r="A15" s="23"/>
      <c r="B15" s="23"/>
      <c r="C15" s="2"/>
    </row>
    <row r="16" spans="1:8" ht="18.75" customHeight="1" x14ac:dyDescent="0.25">
      <c r="A16" s="23"/>
      <c r="B16" s="23"/>
      <c r="C16" s="2" t="s">
        <v>5</v>
      </c>
      <c r="D16" s="132">
        <v>11.85</v>
      </c>
      <c r="E16" s="133"/>
      <c r="F16" s="27">
        <v>1.9</v>
      </c>
      <c r="G16" s="27">
        <f>D16+F16</f>
        <v>13.75</v>
      </c>
    </row>
    <row r="17" spans="1:7" ht="10.5" customHeight="1" x14ac:dyDescent="0.25">
      <c r="A17" s="23"/>
      <c r="B17" s="23"/>
      <c r="C17" s="2"/>
      <c r="D17" s="130"/>
      <c r="E17" s="130"/>
      <c r="F17" s="130"/>
      <c r="G17" s="130"/>
    </row>
    <row r="18" spans="1:7" ht="21" customHeight="1" x14ac:dyDescent="0.25">
      <c r="A18" s="23"/>
      <c r="B18" s="23"/>
      <c r="C18" s="2" t="s">
        <v>6</v>
      </c>
      <c r="D18" s="132">
        <v>5.9260000000000002</v>
      </c>
      <c r="E18" s="133"/>
      <c r="F18" s="27">
        <v>0</v>
      </c>
      <c r="G18" s="27">
        <f>D18+F18</f>
        <v>5.9260000000000002</v>
      </c>
    </row>
    <row r="19" spans="1:7" ht="8.25" customHeight="1" x14ac:dyDescent="0.25">
      <c r="A19" s="23"/>
      <c r="B19" s="23"/>
      <c r="C19" s="2"/>
      <c r="D19" s="179"/>
      <c r="E19" s="179"/>
      <c r="F19" s="179"/>
      <c r="G19" s="179"/>
    </row>
    <row r="20" spans="1:7" ht="21" customHeight="1" x14ac:dyDescent="0.25">
      <c r="A20" s="23"/>
      <c r="B20" s="23"/>
      <c r="C20" s="2" t="s">
        <v>7</v>
      </c>
      <c r="D20" s="136">
        <v>0</v>
      </c>
      <c r="E20" s="137"/>
      <c r="F20" s="41">
        <v>0</v>
      </c>
      <c r="G20" s="41">
        <f>D20+F20</f>
        <v>0</v>
      </c>
    </row>
    <row r="21" spans="1:7" ht="7.5" customHeight="1" x14ac:dyDescent="0.25">
      <c r="A21" s="23"/>
      <c r="B21" s="23"/>
      <c r="C21" s="2"/>
      <c r="D21" s="179"/>
      <c r="E21" s="179"/>
      <c r="F21" s="179"/>
      <c r="G21" s="179"/>
    </row>
    <row r="22" spans="1:7" ht="21" customHeight="1" x14ac:dyDescent="0.25">
      <c r="A22" s="23"/>
      <c r="B22" s="23"/>
      <c r="C22" s="2" t="s">
        <v>8</v>
      </c>
      <c r="D22" s="136">
        <v>2.9630000000000001</v>
      </c>
      <c r="E22" s="137"/>
      <c r="F22" s="27">
        <v>0</v>
      </c>
      <c r="G22" s="27">
        <f>D22+F22</f>
        <v>2.9630000000000001</v>
      </c>
    </row>
    <row r="23" spans="1:7" ht="9" customHeight="1" x14ac:dyDescent="0.25">
      <c r="A23" s="23"/>
      <c r="B23" s="23"/>
      <c r="C23" s="2"/>
      <c r="D23" s="2"/>
    </row>
    <row r="24" spans="1:7" ht="21.75" customHeight="1" x14ac:dyDescent="0.25">
      <c r="A24" s="130">
        <v>5</v>
      </c>
      <c r="B24" s="130"/>
      <c r="C24" s="9" t="s">
        <v>9</v>
      </c>
      <c r="D24" s="9"/>
      <c r="E24" s="6"/>
    </row>
    <row r="25" spans="1:7" x14ac:dyDescent="0.25">
      <c r="C25" s="129" t="s">
        <v>10</v>
      </c>
      <c r="D25" s="129"/>
      <c r="E25" s="129"/>
      <c r="F25" s="129"/>
      <c r="G25" s="129"/>
    </row>
    <row r="26" spans="1:7" s="11" customFormat="1" ht="27" customHeight="1" x14ac:dyDescent="0.25">
      <c r="A26" s="123" t="s">
        <v>11</v>
      </c>
      <c r="B26" s="123"/>
      <c r="C26" s="14" t="s">
        <v>12</v>
      </c>
      <c r="D26" s="124" t="s">
        <v>13</v>
      </c>
      <c r="E26" s="125"/>
      <c r="F26" s="14" t="s">
        <v>14</v>
      </c>
      <c r="G26" s="14" t="s">
        <v>15</v>
      </c>
    </row>
    <row r="27" spans="1:7" x14ac:dyDescent="0.25">
      <c r="A27" s="126"/>
      <c r="B27" s="126"/>
      <c r="C27" s="49">
        <v>0</v>
      </c>
      <c r="D27" s="127">
        <v>0</v>
      </c>
      <c r="E27" s="128"/>
      <c r="F27" s="49">
        <v>0</v>
      </c>
      <c r="G27" s="49">
        <v>0</v>
      </c>
    </row>
    <row r="29" spans="1:7" ht="19.5" customHeight="1" x14ac:dyDescent="0.25">
      <c r="A29" s="120">
        <v>6</v>
      </c>
      <c r="B29" s="120"/>
      <c r="C29" s="4" t="s">
        <v>16</v>
      </c>
      <c r="E29" s="126"/>
      <c r="F29" s="126"/>
      <c r="G29" s="126"/>
    </row>
    <row r="30" spans="1:7" ht="19.5" customHeight="1" x14ac:dyDescent="0.25">
      <c r="E30" s="126"/>
      <c r="F30" s="126"/>
      <c r="G30" s="126"/>
    </row>
    <row r="31" spans="1:7" ht="19.5" customHeight="1" x14ac:dyDescent="0.25">
      <c r="E31" s="126"/>
      <c r="F31" s="126"/>
      <c r="G31" s="126"/>
    </row>
    <row r="33" spans="1:7" x14ac:dyDescent="0.25">
      <c r="A33" s="120">
        <v>7</v>
      </c>
      <c r="B33" s="120"/>
      <c r="C33" s="121" t="s">
        <v>24</v>
      </c>
      <c r="D33" s="121"/>
      <c r="E33" s="121"/>
      <c r="F33" s="121"/>
      <c r="G33" s="121"/>
    </row>
    <row r="34" spans="1:7" ht="9" customHeight="1" thickBot="1" x14ac:dyDescent="0.3">
      <c r="C34" s="8"/>
      <c r="D34" s="8"/>
    </row>
    <row r="35" spans="1:7" ht="17.25" thickTop="1" thickBot="1" x14ac:dyDescent="0.3">
      <c r="B35" s="10"/>
      <c r="C35" s="4" t="s">
        <v>17</v>
      </c>
      <c r="E35" s="10"/>
      <c r="F35" s="118" t="s">
        <v>25</v>
      </c>
      <c r="G35" s="119"/>
    </row>
    <row r="36" spans="1:7" ht="17.25" thickTop="1" thickBot="1" x14ac:dyDescent="0.3">
      <c r="B36" s="10"/>
      <c r="C36" s="4" t="s">
        <v>18</v>
      </c>
      <c r="E36" s="10"/>
      <c r="F36" s="118" t="s">
        <v>26</v>
      </c>
      <c r="G36" s="119"/>
    </row>
    <row r="37" spans="1:7" ht="17.25" thickTop="1" thickBot="1" x14ac:dyDescent="0.3">
      <c r="B37" s="10"/>
      <c r="C37" s="118" t="s">
        <v>19</v>
      </c>
      <c r="D37" s="122"/>
      <c r="E37" s="10"/>
      <c r="F37" s="118" t="s">
        <v>27</v>
      </c>
      <c r="G37" s="119"/>
    </row>
    <row r="38" spans="1:7" ht="17.25" thickTop="1" thickBot="1" x14ac:dyDescent="0.3">
      <c r="B38" s="10"/>
      <c r="C38" s="4" t="s">
        <v>20</v>
      </c>
      <c r="E38" s="10"/>
      <c r="F38" s="118" t="s">
        <v>28</v>
      </c>
      <c r="G38" s="119"/>
    </row>
    <row r="39" spans="1:7" ht="17.25" thickTop="1" thickBot="1" x14ac:dyDescent="0.3">
      <c r="B39" s="10"/>
      <c r="C39" s="4" t="s">
        <v>21</v>
      </c>
      <c r="E39" s="10"/>
      <c r="F39" s="118" t="s">
        <v>29</v>
      </c>
      <c r="G39" s="119"/>
    </row>
    <row r="40" spans="1:7" ht="17.25" thickTop="1" thickBot="1" x14ac:dyDescent="0.3">
      <c r="B40" s="10"/>
      <c r="C40" s="4" t="s">
        <v>22</v>
      </c>
      <c r="E40" s="10"/>
      <c r="F40" s="118" t="s">
        <v>30</v>
      </c>
      <c r="G40" s="119"/>
    </row>
    <row r="41" spans="1:7" ht="17.25" thickTop="1" thickBot="1" x14ac:dyDescent="0.3">
      <c r="B41" s="10"/>
      <c r="C41" s="4" t="s">
        <v>23</v>
      </c>
      <c r="E41" s="10"/>
      <c r="F41" s="118" t="s">
        <v>31</v>
      </c>
      <c r="G41" s="119"/>
    </row>
    <row r="42" spans="1:7" ht="16.5" thickTop="1" x14ac:dyDescent="0.25">
      <c r="G42" s="25"/>
    </row>
  </sheetData>
  <mergeCells count="42">
    <mergeCell ref="F1:G1"/>
    <mergeCell ref="F2:G2"/>
    <mergeCell ref="C3:G3"/>
    <mergeCell ref="C5:G5"/>
    <mergeCell ref="A7:B7"/>
    <mergeCell ref="D7:G7"/>
    <mergeCell ref="D8:G8"/>
    <mergeCell ref="A9:B9"/>
    <mergeCell ref="D9:G9"/>
    <mergeCell ref="D10:G10"/>
    <mergeCell ref="A11:B11"/>
    <mergeCell ref="D11:G11"/>
    <mergeCell ref="C25:G25"/>
    <mergeCell ref="A13:B13"/>
    <mergeCell ref="D13:G13"/>
    <mergeCell ref="D14:E14"/>
    <mergeCell ref="D16:E16"/>
    <mergeCell ref="D17:G17"/>
    <mergeCell ref="D18:E18"/>
    <mergeCell ref="D19:G19"/>
    <mergeCell ref="D21:G21"/>
    <mergeCell ref="A24:B24"/>
    <mergeCell ref="D20:E20"/>
    <mergeCell ref="D22:E22"/>
    <mergeCell ref="A26:B26"/>
    <mergeCell ref="D26:E26"/>
    <mergeCell ref="A27:B27"/>
    <mergeCell ref="D27:E27"/>
    <mergeCell ref="E31:G31"/>
    <mergeCell ref="A29:B29"/>
    <mergeCell ref="E29:G29"/>
    <mergeCell ref="E30:G30"/>
    <mergeCell ref="F38:G38"/>
    <mergeCell ref="F39:G39"/>
    <mergeCell ref="F40:G40"/>
    <mergeCell ref="F41:G41"/>
    <mergeCell ref="A33:B33"/>
    <mergeCell ref="C33:G33"/>
    <mergeCell ref="F35:G35"/>
    <mergeCell ref="F36:G36"/>
    <mergeCell ref="C37:D37"/>
    <mergeCell ref="F37:G37"/>
  </mergeCells>
  <pageMargins left="0.34" right="0.35" top="0.26" bottom="0.26" header="0.16" footer="0.16"/>
  <pageSetup scale="95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view="pageBreakPreview" topLeftCell="A12" zoomScaleSheetLayoutView="100" workbookViewId="0">
      <selection activeCell="K28" sqref="K28"/>
    </sheetView>
  </sheetViews>
  <sheetFormatPr defaultColWidth="9.140625" defaultRowHeight="15.75" x14ac:dyDescent="0.25"/>
  <cols>
    <col min="1" max="1" width="2.7109375" style="24" bestFit="1" customWidth="1"/>
    <col min="2" max="2" width="3.140625" style="24" customWidth="1"/>
    <col min="3" max="3" width="46.140625" style="4" customWidth="1"/>
    <col min="4" max="5" width="6.7109375" style="4" customWidth="1"/>
    <col min="6" max="6" width="16.28515625" style="36" customWidth="1"/>
    <col min="7" max="7" width="17" style="4" customWidth="1"/>
    <col min="8" max="16384" width="9.140625" style="4"/>
  </cols>
  <sheetData>
    <row r="1" spans="1:8" x14ac:dyDescent="0.25">
      <c r="A1" s="24">
        <v>0</v>
      </c>
      <c r="F1" s="145" t="s">
        <v>4</v>
      </c>
      <c r="G1" s="145"/>
    </row>
    <row r="2" spans="1:8" x14ac:dyDescent="0.25">
      <c r="A2" s="24" t="s">
        <v>160</v>
      </c>
      <c r="F2" s="145"/>
      <c r="G2" s="145"/>
    </row>
    <row r="3" spans="1:8" ht="33" customHeight="1" x14ac:dyDescent="0.25">
      <c r="C3" s="146" t="s">
        <v>32</v>
      </c>
      <c r="D3" s="147"/>
      <c r="E3" s="147"/>
      <c r="F3" s="147"/>
      <c r="G3" s="147"/>
    </row>
    <row r="4" spans="1:8" ht="10.5" customHeight="1" x14ac:dyDescent="0.25">
      <c r="C4" s="13"/>
      <c r="D4" s="24"/>
      <c r="E4" s="24"/>
      <c r="G4" s="24"/>
    </row>
    <row r="5" spans="1:8" ht="33" customHeight="1" x14ac:dyDescent="0.25">
      <c r="C5" s="146" t="s">
        <v>33</v>
      </c>
      <c r="D5" s="146"/>
      <c r="E5" s="146"/>
      <c r="F5" s="146"/>
      <c r="G5" s="146"/>
    </row>
    <row r="6" spans="1:8" ht="9.75" customHeight="1" x14ac:dyDescent="0.25"/>
    <row r="7" spans="1:8" ht="22.5" customHeight="1" x14ac:dyDescent="0.25">
      <c r="A7" s="130">
        <v>1</v>
      </c>
      <c r="B7" s="130"/>
      <c r="C7" s="2" t="s">
        <v>0</v>
      </c>
      <c r="D7" s="148" t="s">
        <v>133</v>
      </c>
      <c r="E7" s="148"/>
      <c r="F7" s="148"/>
      <c r="G7" s="148"/>
      <c r="H7" s="7"/>
    </row>
    <row r="8" spans="1:8" ht="9.75" customHeight="1" x14ac:dyDescent="0.25">
      <c r="A8" s="23"/>
      <c r="B8" s="23"/>
      <c r="C8" s="2"/>
      <c r="D8" s="130"/>
      <c r="E8" s="130"/>
      <c r="F8" s="130"/>
      <c r="G8" s="130"/>
      <c r="H8" s="7"/>
    </row>
    <row r="9" spans="1:8" ht="98.25" customHeight="1" x14ac:dyDescent="0.25">
      <c r="A9" s="130">
        <v>2</v>
      </c>
      <c r="B9" s="130"/>
      <c r="C9" s="2" t="s">
        <v>1</v>
      </c>
      <c r="D9" s="149" t="s">
        <v>87</v>
      </c>
      <c r="E9" s="149"/>
      <c r="F9" s="149"/>
      <c r="G9" s="149"/>
      <c r="H9" s="7"/>
    </row>
    <row r="10" spans="1:8" ht="15" customHeight="1" x14ac:dyDescent="0.25">
      <c r="A10" s="23"/>
      <c r="B10" s="23"/>
      <c r="C10" s="2"/>
      <c r="D10" s="130"/>
      <c r="E10" s="130"/>
      <c r="F10" s="130"/>
      <c r="G10" s="130"/>
      <c r="H10" s="7"/>
    </row>
    <row r="11" spans="1:8" ht="24" customHeight="1" x14ac:dyDescent="0.25">
      <c r="A11" s="130">
        <v>3</v>
      </c>
      <c r="B11" s="130"/>
      <c r="C11" s="2" t="s">
        <v>2</v>
      </c>
      <c r="D11" s="150" t="s">
        <v>63</v>
      </c>
      <c r="E11" s="150"/>
      <c r="F11" s="150"/>
      <c r="G11" s="150"/>
      <c r="H11" s="7"/>
    </row>
    <row r="12" spans="1:8" ht="8.25" customHeight="1" x14ac:dyDescent="0.25">
      <c r="A12" s="23"/>
      <c r="B12" s="23"/>
      <c r="C12" s="2"/>
      <c r="D12" s="21"/>
      <c r="E12" s="21"/>
      <c r="F12" s="34"/>
      <c r="G12" s="21"/>
      <c r="H12" s="7"/>
    </row>
    <row r="13" spans="1:8" ht="17.25" customHeight="1" x14ac:dyDescent="0.25">
      <c r="A13" s="130">
        <v>4</v>
      </c>
      <c r="B13" s="130"/>
      <c r="C13" s="2" t="s">
        <v>39</v>
      </c>
      <c r="D13" s="131"/>
      <c r="E13" s="131"/>
      <c r="F13" s="131"/>
      <c r="G13" s="131"/>
      <c r="H13" s="7"/>
    </row>
    <row r="14" spans="1:8" ht="21" customHeight="1" x14ac:dyDescent="0.25">
      <c r="A14" s="23"/>
      <c r="B14" s="23"/>
      <c r="C14" s="2"/>
      <c r="D14" s="161" t="s">
        <v>42</v>
      </c>
      <c r="E14" s="161"/>
      <c r="F14" s="37" t="s">
        <v>35</v>
      </c>
      <c r="G14" s="37" t="s">
        <v>40</v>
      </c>
      <c r="H14" s="7"/>
    </row>
    <row r="15" spans="1:8" ht="9.75" customHeight="1" x14ac:dyDescent="0.25">
      <c r="A15" s="23"/>
      <c r="B15" s="23"/>
      <c r="C15" s="2"/>
    </row>
    <row r="16" spans="1:8" ht="18.75" customHeight="1" x14ac:dyDescent="0.25">
      <c r="A16" s="23"/>
      <c r="B16" s="23"/>
      <c r="C16" s="2" t="s">
        <v>5</v>
      </c>
      <c r="D16" s="132">
        <v>7.94</v>
      </c>
      <c r="E16" s="133"/>
      <c r="F16" s="27">
        <v>1.8</v>
      </c>
      <c r="G16" s="27">
        <f>D16+F16</f>
        <v>9.74</v>
      </c>
    </row>
    <row r="17" spans="1:8" ht="10.5" customHeight="1" x14ac:dyDescent="0.25">
      <c r="A17" s="23"/>
      <c r="B17" s="23"/>
      <c r="C17" s="2"/>
      <c r="D17" s="130"/>
      <c r="E17" s="130"/>
      <c r="F17" s="130"/>
      <c r="G17" s="130"/>
    </row>
    <row r="18" spans="1:8" ht="21" customHeight="1" x14ac:dyDescent="0.25">
      <c r="A18" s="23"/>
      <c r="B18" s="23"/>
      <c r="C18" s="2" t="s">
        <v>6</v>
      </c>
      <c r="D18" s="151">
        <v>5.9550000000000001</v>
      </c>
      <c r="E18" s="152"/>
      <c r="F18" s="61">
        <f>0+0.45</f>
        <v>0.45</v>
      </c>
      <c r="G18" s="61">
        <f>D18+F18</f>
        <v>6.4050000000000002</v>
      </c>
    </row>
    <row r="19" spans="1:8" ht="8.25" customHeight="1" x14ac:dyDescent="0.25">
      <c r="A19" s="23"/>
      <c r="B19" s="23"/>
      <c r="C19" s="2"/>
      <c r="D19" s="186"/>
      <c r="E19" s="186"/>
      <c r="F19" s="186"/>
      <c r="G19" s="186"/>
    </row>
    <row r="20" spans="1:8" ht="21" customHeight="1" x14ac:dyDescent="0.25">
      <c r="A20" s="23"/>
      <c r="B20" s="23"/>
      <c r="C20" s="2" t="s">
        <v>7</v>
      </c>
      <c r="D20" s="159">
        <v>2.0699999999999998</v>
      </c>
      <c r="E20" s="160"/>
      <c r="F20" s="62">
        <v>0</v>
      </c>
      <c r="G20" s="62">
        <f>D20+F20</f>
        <v>2.0699999999999998</v>
      </c>
    </row>
    <row r="21" spans="1:8" ht="7.5" customHeight="1" x14ac:dyDescent="0.25">
      <c r="A21" s="23"/>
      <c r="B21" s="23"/>
      <c r="C21" s="2"/>
      <c r="D21" s="179"/>
      <c r="E21" s="179"/>
      <c r="F21" s="179"/>
      <c r="G21" s="179"/>
    </row>
    <row r="22" spans="1:8" ht="21" customHeight="1" x14ac:dyDescent="0.25">
      <c r="A22" s="23"/>
      <c r="B22" s="23"/>
      <c r="C22" s="2" t="s">
        <v>8</v>
      </c>
      <c r="D22" s="136">
        <f>1.985+1.898+2.07</f>
        <v>5.9529999999999994</v>
      </c>
      <c r="E22" s="137"/>
      <c r="F22" s="27">
        <v>0</v>
      </c>
      <c r="G22" s="27">
        <f>D22+F22</f>
        <v>5.9529999999999994</v>
      </c>
      <c r="H22" s="39"/>
    </row>
    <row r="23" spans="1:8" ht="9" customHeight="1" x14ac:dyDescent="0.25">
      <c r="A23" s="23"/>
      <c r="B23" s="23"/>
      <c r="C23" s="2"/>
      <c r="D23" s="2"/>
    </row>
    <row r="24" spans="1:8" ht="21.75" customHeight="1" x14ac:dyDescent="0.25">
      <c r="A24" s="130">
        <v>5</v>
      </c>
      <c r="B24" s="130"/>
      <c r="C24" s="9" t="s">
        <v>9</v>
      </c>
      <c r="D24" s="9"/>
      <c r="E24" s="6"/>
    </row>
    <row r="25" spans="1:8" x14ac:dyDescent="0.25">
      <c r="C25" s="129" t="s">
        <v>10</v>
      </c>
      <c r="D25" s="129"/>
      <c r="E25" s="129"/>
      <c r="F25" s="129"/>
      <c r="G25" s="129"/>
    </row>
    <row r="26" spans="1:8" s="11" customFormat="1" ht="27" customHeight="1" x14ac:dyDescent="0.25">
      <c r="A26" s="123" t="s">
        <v>11</v>
      </c>
      <c r="B26" s="123"/>
      <c r="C26" s="14" t="s">
        <v>12</v>
      </c>
      <c r="D26" s="124" t="s">
        <v>13</v>
      </c>
      <c r="E26" s="125"/>
      <c r="F26" s="14" t="s">
        <v>14</v>
      </c>
      <c r="G26" s="14" t="s">
        <v>15</v>
      </c>
    </row>
    <row r="27" spans="1:8" s="11" customFormat="1" x14ac:dyDescent="0.25">
      <c r="A27" s="126">
        <v>1</v>
      </c>
      <c r="B27" s="126"/>
      <c r="C27" s="92" t="s">
        <v>196</v>
      </c>
      <c r="D27" s="127" t="s">
        <v>155</v>
      </c>
      <c r="E27" s="128"/>
      <c r="F27" s="90">
        <v>10114.17</v>
      </c>
      <c r="G27" s="90">
        <v>0</v>
      </c>
    </row>
    <row r="28" spans="1:8" x14ac:dyDescent="0.25">
      <c r="A28" s="126"/>
      <c r="B28" s="126"/>
      <c r="C28" s="49">
        <v>0</v>
      </c>
      <c r="D28" s="127">
        <v>0</v>
      </c>
      <c r="E28" s="128"/>
      <c r="F28" s="49">
        <v>0</v>
      </c>
      <c r="G28" s="49">
        <v>0</v>
      </c>
    </row>
    <row r="30" spans="1:8" ht="19.5" customHeight="1" x14ac:dyDescent="0.25">
      <c r="A30" s="120">
        <v>6</v>
      </c>
      <c r="B30" s="120"/>
      <c r="C30" s="4" t="s">
        <v>16</v>
      </c>
      <c r="E30" s="126"/>
      <c r="F30" s="126"/>
      <c r="G30" s="126"/>
    </row>
    <row r="31" spans="1:8" ht="19.5" customHeight="1" x14ac:dyDescent="0.25">
      <c r="E31" s="126"/>
      <c r="F31" s="126"/>
      <c r="G31" s="126"/>
    </row>
    <row r="32" spans="1:8" ht="19.5" customHeight="1" x14ac:dyDescent="0.25">
      <c r="E32" s="126"/>
      <c r="F32" s="126"/>
      <c r="G32" s="126"/>
    </row>
    <row r="34" spans="1:7" x14ac:dyDescent="0.25">
      <c r="A34" s="120">
        <v>7</v>
      </c>
      <c r="B34" s="120"/>
      <c r="C34" s="121" t="s">
        <v>24</v>
      </c>
      <c r="D34" s="121"/>
      <c r="E34" s="121"/>
      <c r="F34" s="121"/>
      <c r="G34" s="121"/>
    </row>
    <row r="35" spans="1:7" ht="9" customHeight="1" thickBot="1" x14ac:dyDescent="0.3">
      <c r="C35" s="8"/>
      <c r="D35" s="8"/>
    </row>
    <row r="36" spans="1:7" ht="17.25" thickTop="1" thickBot="1" x14ac:dyDescent="0.3">
      <c r="B36" s="10"/>
      <c r="C36" s="4" t="s">
        <v>17</v>
      </c>
      <c r="E36" s="10"/>
      <c r="F36" s="118" t="s">
        <v>25</v>
      </c>
      <c r="G36" s="119"/>
    </row>
    <row r="37" spans="1:7" ht="17.25" thickTop="1" thickBot="1" x14ac:dyDescent="0.3">
      <c r="B37" s="10"/>
      <c r="C37" s="4" t="s">
        <v>18</v>
      </c>
      <c r="E37" s="10"/>
      <c r="F37" s="118" t="s">
        <v>26</v>
      </c>
      <c r="G37" s="119"/>
    </row>
    <row r="38" spans="1:7" ht="17.25" thickTop="1" thickBot="1" x14ac:dyDescent="0.3">
      <c r="B38" s="10"/>
      <c r="C38" s="118" t="s">
        <v>19</v>
      </c>
      <c r="D38" s="122"/>
      <c r="E38" s="10"/>
      <c r="F38" s="118" t="s">
        <v>27</v>
      </c>
      <c r="G38" s="119"/>
    </row>
    <row r="39" spans="1:7" ht="17.25" thickTop="1" thickBot="1" x14ac:dyDescent="0.3">
      <c r="B39" s="10"/>
      <c r="C39" s="4" t="s">
        <v>20</v>
      </c>
      <c r="E39" s="10"/>
      <c r="F39" s="118" t="s">
        <v>28</v>
      </c>
      <c r="G39" s="119"/>
    </row>
    <row r="40" spans="1:7" ht="17.25" thickTop="1" thickBot="1" x14ac:dyDescent="0.3">
      <c r="B40" s="10"/>
      <c r="C40" s="4" t="s">
        <v>21</v>
      </c>
      <c r="E40" s="10"/>
      <c r="F40" s="118" t="s">
        <v>29</v>
      </c>
      <c r="G40" s="119"/>
    </row>
    <row r="41" spans="1:7" ht="17.25" thickTop="1" thickBot="1" x14ac:dyDescent="0.3">
      <c r="B41" s="10"/>
      <c r="C41" s="4" t="s">
        <v>22</v>
      </c>
      <c r="E41" s="10"/>
      <c r="F41" s="118" t="s">
        <v>30</v>
      </c>
      <c r="G41" s="119"/>
    </row>
    <row r="42" spans="1:7" ht="17.25" thickTop="1" thickBot="1" x14ac:dyDescent="0.3">
      <c r="B42" s="10"/>
      <c r="C42" s="4" t="s">
        <v>23</v>
      </c>
      <c r="E42" s="10"/>
      <c r="F42" s="118" t="s">
        <v>31</v>
      </c>
      <c r="G42" s="119"/>
    </row>
    <row r="43" spans="1:7" ht="16.5" thickTop="1" x14ac:dyDescent="0.25">
      <c r="G43" s="25"/>
    </row>
  </sheetData>
  <mergeCells count="44">
    <mergeCell ref="F1:G1"/>
    <mergeCell ref="F2:G2"/>
    <mergeCell ref="C3:G3"/>
    <mergeCell ref="C5:G5"/>
    <mergeCell ref="A7:B7"/>
    <mergeCell ref="D7:G7"/>
    <mergeCell ref="D8:G8"/>
    <mergeCell ref="A9:B9"/>
    <mergeCell ref="D9:G9"/>
    <mergeCell ref="D10:G10"/>
    <mergeCell ref="A11:B11"/>
    <mergeCell ref="D11:G11"/>
    <mergeCell ref="C25:G25"/>
    <mergeCell ref="A13:B13"/>
    <mergeCell ref="D13:G13"/>
    <mergeCell ref="D14:E14"/>
    <mergeCell ref="D16:E16"/>
    <mergeCell ref="D17:G17"/>
    <mergeCell ref="D18:E18"/>
    <mergeCell ref="D19:G19"/>
    <mergeCell ref="D21:G21"/>
    <mergeCell ref="A24:B24"/>
    <mergeCell ref="D20:E20"/>
    <mergeCell ref="D22:E22"/>
    <mergeCell ref="A26:B26"/>
    <mergeCell ref="D26:E26"/>
    <mergeCell ref="A28:B28"/>
    <mergeCell ref="D28:E28"/>
    <mergeCell ref="E32:G32"/>
    <mergeCell ref="A30:B30"/>
    <mergeCell ref="E30:G30"/>
    <mergeCell ref="E31:G31"/>
    <mergeCell ref="A27:B27"/>
    <mergeCell ref="D27:E27"/>
    <mergeCell ref="F39:G39"/>
    <mergeCell ref="F40:G40"/>
    <mergeCell ref="F41:G41"/>
    <mergeCell ref="F42:G42"/>
    <mergeCell ref="A34:B34"/>
    <mergeCell ref="C34:G34"/>
    <mergeCell ref="F36:G36"/>
    <mergeCell ref="F37:G37"/>
    <mergeCell ref="C38:D38"/>
    <mergeCell ref="F38:G38"/>
  </mergeCells>
  <pageMargins left="0.34" right="0.35" top="0.26" bottom="0.26" header="0.16" footer="0.16"/>
  <pageSetup scale="9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view="pageBreakPreview" topLeftCell="A13" zoomScaleSheetLayoutView="100" workbookViewId="0">
      <selection activeCell="D20" sqref="D20:E20"/>
    </sheetView>
  </sheetViews>
  <sheetFormatPr defaultColWidth="9.140625" defaultRowHeight="15.75" x14ac:dyDescent="0.25"/>
  <cols>
    <col min="1" max="1" width="2.7109375" style="24" bestFit="1" customWidth="1"/>
    <col min="2" max="2" width="3.140625" style="24" customWidth="1"/>
    <col min="3" max="3" width="46.140625" style="4" customWidth="1"/>
    <col min="4" max="5" width="6.7109375" style="4" customWidth="1"/>
    <col min="6" max="6" width="16.28515625" style="36" customWidth="1"/>
    <col min="7" max="7" width="17" style="4" customWidth="1"/>
    <col min="8" max="16384" width="9.140625" style="4"/>
  </cols>
  <sheetData>
    <row r="1" spans="1:8" x14ac:dyDescent="0.25">
      <c r="F1" s="145" t="s">
        <v>4</v>
      </c>
      <c r="G1" s="145"/>
    </row>
    <row r="2" spans="1:8" x14ac:dyDescent="0.25">
      <c r="F2" s="145"/>
      <c r="G2" s="145"/>
    </row>
    <row r="3" spans="1:8" ht="33" customHeight="1" x14ac:dyDescent="0.25">
      <c r="C3" s="146" t="s">
        <v>32</v>
      </c>
      <c r="D3" s="147"/>
      <c r="E3" s="147"/>
      <c r="F3" s="147"/>
      <c r="G3" s="147"/>
    </row>
    <row r="4" spans="1:8" ht="10.5" customHeight="1" x14ac:dyDescent="0.25">
      <c r="C4" s="13"/>
      <c r="D4" s="24"/>
      <c r="E4" s="24"/>
      <c r="G4" s="24"/>
    </row>
    <row r="5" spans="1:8" ht="33" customHeight="1" x14ac:dyDescent="0.25">
      <c r="C5" s="146" t="s">
        <v>33</v>
      </c>
      <c r="D5" s="146"/>
      <c r="E5" s="146"/>
      <c r="F5" s="146"/>
      <c r="G5" s="146"/>
    </row>
    <row r="6" spans="1:8" ht="9.75" customHeight="1" x14ac:dyDescent="0.25"/>
    <row r="7" spans="1:8" ht="22.5" customHeight="1" x14ac:dyDescent="0.25">
      <c r="A7" s="130">
        <v>1</v>
      </c>
      <c r="B7" s="130"/>
      <c r="C7" s="2" t="s">
        <v>0</v>
      </c>
      <c r="D7" s="148" t="s">
        <v>134</v>
      </c>
      <c r="E7" s="148"/>
      <c r="F7" s="148"/>
      <c r="G7" s="148"/>
      <c r="H7" s="7"/>
    </row>
    <row r="8" spans="1:8" ht="9.75" customHeight="1" x14ac:dyDescent="0.25">
      <c r="A8" s="23"/>
      <c r="B8" s="23"/>
      <c r="C8" s="2"/>
      <c r="D8" s="130"/>
      <c r="E8" s="130"/>
      <c r="F8" s="130"/>
      <c r="G8" s="130"/>
      <c r="H8" s="7"/>
    </row>
    <row r="9" spans="1:8" ht="81.75" customHeight="1" x14ac:dyDescent="0.25">
      <c r="A9" s="130">
        <v>2</v>
      </c>
      <c r="B9" s="130"/>
      <c r="C9" s="2" t="s">
        <v>1</v>
      </c>
      <c r="D9" s="149" t="s">
        <v>88</v>
      </c>
      <c r="E9" s="149"/>
      <c r="F9" s="149"/>
      <c r="G9" s="149"/>
      <c r="H9" s="7"/>
    </row>
    <row r="10" spans="1:8" ht="9.75" customHeight="1" x14ac:dyDescent="0.25">
      <c r="A10" s="23"/>
      <c r="B10" s="23"/>
      <c r="C10" s="2"/>
      <c r="D10" s="130"/>
      <c r="E10" s="130"/>
      <c r="F10" s="130"/>
      <c r="G10" s="130"/>
      <c r="H10" s="7"/>
    </row>
    <row r="11" spans="1:8" ht="21" customHeight="1" x14ac:dyDescent="0.25">
      <c r="A11" s="130">
        <v>3</v>
      </c>
      <c r="B11" s="130"/>
      <c r="C11" s="2" t="s">
        <v>2</v>
      </c>
      <c r="D11" s="150" t="s">
        <v>54</v>
      </c>
      <c r="E11" s="150"/>
      <c r="F11" s="150"/>
      <c r="G11" s="150"/>
      <c r="H11" s="7"/>
    </row>
    <row r="12" spans="1:8" ht="8.25" customHeight="1" x14ac:dyDescent="0.25">
      <c r="A12" s="23"/>
      <c r="B12" s="23"/>
      <c r="C12" s="2"/>
      <c r="D12" s="21"/>
      <c r="E12" s="21"/>
      <c r="F12" s="34"/>
      <c r="G12" s="21"/>
      <c r="H12" s="7"/>
    </row>
    <row r="13" spans="1:8" ht="21" customHeight="1" x14ac:dyDescent="0.25">
      <c r="A13" s="130">
        <v>4</v>
      </c>
      <c r="B13" s="130"/>
      <c r="C13" s="2" t="s">
        <v>39</v>
      </c>
      <c r="D13" s="131"/>
      <c r="E13" s="131"/>
      <c r="F13" s="131"/>
      <c r="G13" s="131"/>
      <c r="H13" s="7"/>
    </row>
    <row r="14" spans="1:8" ht="21" customHeight="1" x14ac:dyDescent="0.25">
      <c r="A14" s="23"/>
      <c r="B14" s="23"/>
      <c r="C14" s="2"/>
      <c r="D14" s="134" t="s">
        <v>42</v>
      </c>
      <c r="E14" s="135"/>
      <c r="F14" s="37" t="s">
        <v>35</v>
      </c>
      <c r="G14" s="37" t="s">
        <v>40</v>
      </c>
      <c r="H14" s="7"/>
    </row>
    <row r="15" spans="1:8" ht="9.75" customHeight="1" x14ac:dyDescent="0.25">
      <c r="A15" s="23"/>
      <c r="B15" s="23"/>
      <c r="C15" s="2"/>
    </row>
    <row r="16" spans="1:8" ht="18.75" customHeight="1" x14ac:dyDescent="0.25">
      <c r="A16" s="23"/>
      <c r="B16" s="23"/>
      <c r="C16" s="2" t="s">
        <v>5</v>
      </c>
      <c r="D16" s="132">
        <v>6</v>
      </c>
      <c r="E16" s="133"/>
      <c r="F16" s="27">
        <v>1.5</v>
      </c>
      <c r="G16" s="27">
        <f>D16+F16</f>
        <v>7.5</v>
      </c>
    </row>
    <row r="17" spans="1:8" ht="10.5" customHeight="1" x14ac:dyDescent="0.25">
      <c r="A17" s="23"/>
      <c r="B17" s="23"/>
      <c r="C17" s="2"/>
      <c r="D17" s="130"/>
      <c r="E17" s="130"/>
      <c r="F17" s="130"/>
      <c r="G17" s="130"/>
    </row>
    <row r="18" spans="1:8" ht="21" customHeight="1" x14ac:dyDescent="0.25">
      <c r="A18" s="23"/>
      <c r="B18" s="23"/>
      <c r="C18" s="2" t="s">
        <v>6</v>
      </c>
      <c r="D18" s="132">
        <v>4.5</v>
      </c>
      <c r="E18" s="133"/>
      <c r="F18" s="27">
        <v>0</v>
      </c>
      <c r="G18" s="27">
        <f>D18+F18</f>
        <v>4.5</v>
      </c>
    </row>
    <row r="19" spans="1:8" ht="8.25" customHeight="1" x14ac:dyDescent="0.25">
      <c r="A19" s="23"/>
      <c r="B19" s="23"/>
      <c r="C19" s="2"/>
      <c r="D19" s="179"/>
      <c r="E19" s="179"/>
      <c r="F19" s="179"/>
      <c r="G19" s="179"/>
    </row>
    <row r="20" spans="1:8" ht="21" customHeight="1" x14ac:dyDescent="0.25">
      <c r="A20" s="23"/>
      <c r="B20" s="23"/>
      <c r="C20" s="2" t="s">
        <v>7</v>
      </c>
      <c r="D20" s="159">
        <v>1.4990000000000001</v>
      </c>
      <c r="E20" s="160"/>
      <c r="F20" s="41">
        <v>0</v>
      </c>
      <c r="G20" s="41">
        <f>D20+F20</f>
        <v>1.4990000000000001</v>
      </c>
    </row>
    <row r="21" spans="1:8" ht="7.5" customHeight="1" x14ac:dyDescent="0.25">
      <c r="A21" s="23"/>
      <c r="B21" s="23"/>
      <c r="C21" s="2"/>
      <c r="D21" s="179"/>
      <c r="E21" s="179"/>
      <c r="F21" s="179"/>
      <c r="G21" s="179"/>
    </row>
    <row r="22" spans="1:8" ht="21" customHeight="1" x14ac:dyDescent="0.25">
      <c r="A22" s="23"/>
      <c r="B22" s="23"/>
      <c r="C22" s="2" t="s">
        <v>8</v>
      </c>
      <c r="D22" s="136">
        <f>1.497+1.503+1.499</f>
        <v>4.4990000000000006</v>
      </c>
      <c r="E22" s="137"/>
      <c r="F22" s="27">
        <v>0</v>
      </c>
      <c r="G22" s="27">
        <f>D22+F22</f>
        <v>4.4990000000000006</v>
      </c>
      <c r="H22" s="39"/>
    </row>
    <row r="23" spans="1:8" ht="9" customHeight="1" x14ac:dyDescent="0.25">
      <c r="A23" s="23"/>
      <c r="B23" s="23"/>
      <c r="C23" s="2"/>
      <c r="D23" s="2"/>
    </row>
    <row r="24" spans="1:8" ht="21.75" customHeight="1" x14ac:dyDescent="0.25">
      <c r="A24" s="130">
        <v>5</v>
      </c>
      <c r="B24" s="130"/>
      <c r="C24" s="9" t="s">
        <v>9</v>
      </c>
      <c r="D24" s="9"/>
      <c r="E24" s="6"/>
    </row>
    <row r="25" spans="1:8" x14ac:dyDescent="0.25">
      <c r="C25" s="129" t="s">
        <v>10</v>
      </c>
      <c r="D25" s="129"/>
      <c r="E25" s="129"/>
      <c r="F25" s="129"/>
      <c r="G25" s="129"/>
    </row>
    <row r="26" spans="1:8" s="11" customFormat="1" ht="27" customHeight="1" x14ac:dyDescent="0.25">
      <c r="A26" s="123" t="s">
        <v>11</v>
      </c>
      <c r="B26" s="123"/>
      <c r="C26" s="14" t="s">
        <v>12</v>
      </c>
      <c r="D26" s="124" t="s">
        <v>13</v>
      </c>
      <c r="E26" s="125"/>
      <c r="F26" s="14" t="s">
        <v>14</v>
      </c>
      <c r="G26" s="14" t="s">
        <v>15</v>
      </c>
    </row>
    <row r="27" spans="1:8" x14ac:dyDescent="0.25">
      <c r="A27" s="126">
        <v>1</v>
      </c>
      <c r="B27" s="126"/>
      <c r="C27" s="51" t="s">
        <v>157</v>
      </c>
      <c r="D27" s="127" t="s">
        <v>156</v>
      </c>
      <c r="E27" s="128"/>
      <c r="F27" s="49">
        <v>130.03</v>
      </c>
      <c r="G27" s="49">
        <v>0</v>
      </c>
    </row>
    <row r="28" spans="1:8" x14ac:dyDescent="0.25">
      <c r="A28" s="126">
        <v>2</v>
      </c>
      <c r="B28" s="126"/>
      <c r="C28" s="51" t="s">
        <v>197</v>
      </c>
      <c r="D28" s="127" t="s">
        <v>156</v>
      </c>
      <c r="E28" s="128"/>
      <c r="F28" s="35">
        <v>655.20000000000005</v>
      </c>
      <c r="G28" s="5"/>
    </row>
    <row r="30" spans="1:8" ht="19.5" customHeight="1" x14ac:dyDescent="0.25">
      <c r="A30" s="120">
        <v>6</v>
      </c>
      <c r="B30" s="120"/>
      <c r="C30" s="4" t="s">
        <v>16</v>
      </c>
      <c r="E30" s="126"/>
      <c r="F30" s="126"/>
      <c r="G30" s="126"/>
    </row>
    <row r="31" spans="1:8" ht="19.5" customHeight="1" x14ac:dyDescent="0.25">
      <c r="E31" s="126"/>
      <c r="F31" s="126"/>
      <c r="G31" s="126"/>
    </row>
    <row r="32" spans="1:8" ht="19.5" customHeight="1" x14ac:dyDescent="0.25">
      <c r="E32" s="126"/>
      <c r="F32" s="126"/>
      <c r="G32" s="126"/>
    </row>
    <row r="34" spans="1:7" x14ac:dyDescent="0.25">
      <c r="A34" s="120">
        <v>7</v>
      </c>
      <c r="B34" s="120"/>
      <c r="C34" s="121" t="s">
        <v>24</v>
      </c>
      <c r="D34" s="121"/>
      <c r="E34" s="121"/>
      <c r="F34" s="121"/>
      <c r="G34" s="121"/>
    </row>
    <row r="35" spans="1:7" ht="9" customHeight="1" thickBot="1" x14ac:dyDescent="0.3">
      <c r="C35" s="8"/>
      <c r="D35" s="8"/>
    </row>
    <row r="36" spans="1:7" ht="17.25" thickTop="1" thickBot="1" x14ac:dyDescent="0.3">
      <c r="B36" s="10"/>
      <c r="C36" s="4" t="s">
        <v>17</v>
      </c>
      <c r="E36" s="10"/>
      <c r="F36" s="118" t="s">
        <v>25</v>
      </c>
      <c r="G36" s="119"/>
    </row>
    <row r="37" spans="1:7" ht="17.25" thickTop="1" thickBot="1" x14ac:dyDescent="0.3">
      <c r="B37" s="10"/>
      <c r="C37" s="4" t="s">
        <v>18</v>
      </c>
      <c r="E37" s="10"/>
      <c r="F37" s="118" t="s">
        <v>26</v>
      </c>
      <c r="G37" s="119"/>
    </row>
    <row r="38" spans="1:7" ht="17.25" thickTop="1" thickBot="1" x14ac:dyDescent="0.3">
      <c r="B38" s="10"/>
      <c r="C38" s="118" t="s">
        <v>19</v>
      </c>
      <c r="D38" s="122"/>
      <c r="E38" s="10"/>
      <c r="F38" s="118" t="s">
        <v>27</v>
      </c>
      <c r="G38" s="119"/>
    </row>
    <row r="39" spans="1:7" ht="17.25" thickTop="1" thickBot="1" x14ac:dyDescent="0.3">
      <c r="B39" s="10"/>
      <c r="C39" s="4" t="s">
        <v>20</v>
      </c>
      <c r="E39" s="10"/>
      <c r="F39" s="118" t="s">
        <v>28</v>
      </c>
      <c r="G39" s="119"/>
    </row>
    <row r="40" spans="1:7" ht="17.25" thickTop="1" thickBot="1" x14ac:dyDescent="0.3">
      <c r="B40" s="10"/>
      <c r="C40" s="4" t="s">
        <v>21</v>
      </c>
      <c r="E40" s="10"/>
      <c r="F40" s="118" t="s">
        <v>29</v>
      </c>
      <c r="G40" s="119"/>
    </row>
    <row r="41" spans="1:7" ht="17.25" thickTop="1" thickBot="1" x14ac:dyDescent="0.3">
      <c r="B41" s="10"/>
      <c r="C41" s="4" t="s">
        <v>22</v>
      </c>
      <c r="E41" s="10"/>
      <c r="F41" s="118" t="s">
        <v>30</v>
      </c>
      <c r="G41" s="119"/>
    </row>
    <row r="42" spans="1:7" ht="17.25" thickTop="1" thickBot="1" x14ac:dyDescent="0.3">
      <c r="B42" s="10"/>
      <c r="C42" s="4" t="s">
        <v>23</v>
      </c>
      <c r="E42" s="10"/>
      <c r="F42" s="118" t="s">
        <v>31</v>
      </c>
      <c r="G42" s="119"/>
    </row>
    <row r="43" spans="1:7" ht="16.5" thickTop="1" x14ac:dyDescent="0.25">
      <c r="G43" s="25"/>
    </row>
  </sheetData>
  <mergeCells count="44">
    <mergeCell ref="F1:G1"/>
    <mergeCell ref="F2:G2"/>
    <mergeCell ref="C3:G3"/>
    <mergeCell ref="C5:G5"/>
    <mergeCell ref="A7:B7"/>
    <mergeCell ref="D7:G7"/>
    <mergeCell ref="D8:G8"/>
    <mergeCell ref="A9:B9"/>
    <mergeCell ref="D9:G9"/>
    <mergeCell ref="D10:G10"/>
    <mergeCell ref="A11:B11"/>
    <mergeCell ref="D11:G11"/>
    <mergeCell ref="C25:G25"/>
    <mergeCell ref="A13:B13"/>
    <mergeCell ref="D13:G13"/>
    <mergeCell ref="D14:E14"/>
    <mergeCell ref="D16:E16"/>
    <mergeCell ref="D17:G17"/>
    <mergeCell ref="D18:E18"/>
    <mergeCell ref="D19:G19"/>
    <mergeCell ref="D21:G21"/>
    <mergeCell ref="A24:B24"/>
    <mergeCell ref="D20:E20"/>
    <mergeCell ref="D22:E22"/>
    <mergeCell ref="A26:B26"/>
    <mergeCell ref="D26:E26"/>
    <mergeCell ref="A27:B27"/>
    <mergeCell ref="D27:E27"/>
    <mergeCell ref="E32:G32"/>
    <mergeCell ref="A28:B28"/>
    <mergeCell ref="D28:E28"/>
    <mergeCell ref="A30:B30"/>
    <mergeCell ref="E30:G30"/>
    <mergeCell ref="E31:G31"/>
    <mergeCell ref="F39:G39"/>
    <mergeCell ref="F40:G40"/>
    <mergeCell ref="F41:G41"/>
    <mergeCell ref="F42:G42"/>
    <mergeCell ref="A34:B34"/>
    <mergeCell ref="C34:G34"/>
    <mergeCell ref="F36:G36"/>
    <mergeCell ref="F37:G37"/>
    <mergeCell ref="C38:D38"/>
    <mergeCell ref="F38:G38"/>
  </mergeCells>
  <pageMargins left="0.34" right="0.35" top="0.26" bottom="0.26" header="0.16" footer="0.16"/>
  <pageSetup scale="95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view="pageBreakPreview" topLeftCell="A10" zoomScaleSheetLayoutView="100" workbookViewId="0">
      <selection activeCell="M19" sqref="M19"/>
    </sheetView>
  </sheetViews>
  <sheetFormatPr defaultColWidth="9.140625" defaultRowHeight="15.75" x14ac:dyDescent="0.25"/>
  <cols>
    <col min="1" max="1" width="2.7109375" style="24" bestFit="1" customWidth="1"/>
    <col min="2" max="2" width="3.140625" style="24" customWidth="1"/>
    <col min="3" max="3" width="46.140625" style="4" customWidth="1"/>
    <col min="4" max="5" width="6.7109375" style="4" customWidth="1"/>
    <col min="6" max="6" width="16.28515625" style="36" customWidth="1"/>
    <col min="7" max="7" width="17" style="4" customWidth="1"/>
    <col min="8" max="16384" width="9.140625" style="4"/>
  </cols>
  <sheetData>
    <row r="1" spans="1:8" x14ac:dyDescent="0.25">
      <c r="F1" s="145" t="s">
        <v>4</v>
      </c>
      <c r="G1" s="145"/>
    </row>
    <row r="2" spans="1:8" x14ac:dyDescent="0.25">
      <c r="F2" s="145"/>
      <c r="G2" s="145"/>
    </row>
    <row r="3" spans="1:8" ht="33" customHeight="1" x14ac:dyDescent="0.25">
      <c r="C3" s="146" t="s">
        <v>32</v>
      </c>
      <c r="D3" s="147"/>
      <c r="E3" s="147"/>
      <c r="F3" s="147"/>
      <c r="G3" s="147"/>
    </row>
    <row r="4" spans="1:8" ht="10.5" customHeight="1" x14ac:dyDescent="0.25">
      <c r="C4" s="13"/>
      <c r="D4" s="24"/>
      <c r="E4" s="24"/>
      <c r="G4" s="24"/>
    </row>
    <row r="5" spans="1:8" ht="33" customHeight="1" x14ac:dyDescent="0.25">
      <c r="C5" s="146" t="s">
        <v>33</v>
      </c>
      <c r="D5" s="146"/>
      <c r="E5" s="146"/>
      <c r="F5" s="146"/>
      <c r="G5" s="146"/>
    </row>
    <row r="6" spans="1:8" ht="9.75" customHeight="1" x14ac:dyDescent="0.25"/>
    <row r="7" spans="1:8" ht="22.5" customHeight="1" x14ac:dyDescent="0.25">
      <c r="A7" s="130">
        <v>1</v>
      </c>
      <c r="B7" s="130"/>
      <c r="C7" s="2" t="s">
        <v>0</v>
      </c>
      <c r="D7" s="148" t="s">
        <v>135</v>
      </c>
      <c r="E7" s="148"/>
      <c r="F7" s="148"/>
      <c r="G7" s="148"/>
      <c r="H7" s="7"/>
    </row>
    <row r="8" spans="1:8" ht="9.75" customHeight="1" x14ac:dyDescent="0.25">
      <c r="A8" s="23"/>
      <c r="B8" s="23"/>
      <c r="C8" s="2"/>
      <c r="D8" s="130"/>
      <c r="E8" s="130"/>
      <c r="F8" s="130"/>
      <c r="G8" s="130"/>
      <c r="H8" s="7"/>
    </row>
    <row r="9" spans="1:8" ht="63.75" customHeight="1" x14ac:dyDescent="0.25">
      <c r="A9" s="130">
        <v>2</v>
      </c>
      <c r="B9" s="130"/>
      <c r="C9" s="2" t="s">
        <v>1</v>
      </c>
      <c r="D9" s="149" t="s">
        <v>89</v>
      </c>
      <c r="E9" s="149"/>
      <c r="F9" s="149"/>
      <c r="G9" s="149"/>
      <c r="H9" s="7"/>
    </row>
    <row r="10" spans="1:8" ht="9.75" customHeight="1" x14ac:dyDescent="0.25">
      <c r="A10" s="23"/>
      <c r="B10" s="23"/>
      <c r="C10" s="2"/>
      <c r="D10" s="130"/>
      <c r="E10" s="130"/>
      <c r="F10" s="130"/>
      <c r="G10" s="130"/>
      <c r="H10" s="7"/>
    </row>
    <row r="11" spans="1:8" ht="21" customHeight="1" x14ac:dyDescent="0.25">
      <c r="A11" s="130">
        <v>3</v>
      </c>
      <c r="B11" s="130"/>
      <c r="C11" s="2" t="s">
        <v>2</v>
      </c>
      <c r="D11" s="150" t="s">
        <v>64</v>
      </c>
      <c r="E11" s="150"/>
      <c r="F11" s="150"/>
      <c r="G11" s="150"/>
      <c r="H11" s="7"/>
    </row>
    <row r="12" spans="1:8" ht="8.25" customHeight="1" x14ac:dyDescent="0.25">
      <c r="A12" s="23"/>
      <c r="B12" s="23"/>
      <c r="C12" s="2"/>
      <c r="D12" s="21"/>
      <c r="E12" s="21"/>
      <c r="F12" s="34"/>
      <c r="G12" s="21"/>
      <c r="H12" s="7"/>
    </row>
    <row r="13" spans="1:8" ht="21" customHeight="1" x14ac:dyDescent="0.25">
      <c r="A13" s="130">
        <v>4</v>
      </c>
      <c r="B13" s="130"/>
      <c r="C13" s="2" t="s">
        <v>39</v>
      </c>
      <c r="D13" s="131"/>
      <c r="E13" s="131"/>
      <c r="F13" s="131"/>
      <c r="G13" s="131"/>
      <c r="H13" s="7"/>
    </row>
    <row r="14" spans="1:8" ht="21" customHeight="1" x14ac:dyDescent="0.25">
      <c r="A14" s="23"/>
      <c r="B14" s="23"/>
      <c r="C14" s="2"/>
      <c r="D14" s="134" t="s">
        <v>42</v>
      </c>
      <c r="E14" s="135"/>
      <c r="F14" s="37" t="s">
        <v>35</v>
      </c>
      <c r="G14" s="37" t="s">
        <v>40</v>
      </c>
      <c r="H14" s="7"/>
    </row>
    <row r="15" spans="1:8" ht="9.75" customHeight="1" x14ac:dyDescent="0.25">
      <c r="A15" s="23"/>
      <c r="B15" s="23"/>
      <c r="C15" s="2"/>
    </row>
    <row r="16" spans="1:8" ht="18.75" customHeight="1" x14ac:dyDescent="0.25">
      <c r="A16" s="23"/>
      <c r="B16" s="23"/>
      <c r="C16" s="2" t="s">
        <v>5</v>
      </c>
      <c r="D16" s="132">
        <v>7.9</v>
      </c>
      <c r="E16" s="133"/>
      <c r="F16" s="27">
        <v>2.1</v>
      </c>
      <c r="G16" s="27">
        <f>D16+F16</f>
        <v>10</v>
      </c>
    </row>
    <row r="17" spans="1:7" ht="10.5" customHeight="1" x14ac:dyDescent="0.25">
      <c r="A17" s="23"/>
      <c r="B17" s="23"/>
      <c r="C17" s="2"/>
      <c r="D17" s="130"/>
      <c r="E17" s="130"/>
      <c r="F17" s="130"/>
      <c r="G17" s="130"/>
    </row>
    <row r="18" spans="1:7" ht="21" customHeight="1" x14ac:dyDescent="0.25">
      <c r="A18" s="23"/>
      <c r="B18" s="23"/>
      <c r="C18" s="2" t="s">
        <v>6</v>
      </c>
      <c r="D18" s="151">
        <v>5.9249999999999998</v>
      </c>
      <c r="E18" s="152"/>
      <c r="F18" s="61">
        <v>0</v>
      </c>
      <c r="G18" s="61">
        <f>D18+F18</f>
        <v>5.9249999999999998</v>
      </c>
    </row>
    <row r="19" spans="1:7" ht="8.25" customHeight="1" x14ac:dyDescent="0.25">
      <c r="A19" s="23"/>
      <c r="B19" s="23"/>
      <c r="C19" s="2"/>
      <c r="D19" s="186"/>
      <c r="E19" s="186"/>
      <c r="F19" s="186"/>
      <c r="G19" s="186"/>
    </row>
    <row r="20" spans="1:7" ht="21" customHeight="1" x14ac:dyDescent="0.25">
      <c r="A20" s="23"/>
      <c r="B20" s="23"/>
      <c r="C20" s="2" t="s">
        <v>7</v>
      </c>
      <c r="D20" s="159">
        <v>1.9750000000000001</v>
      </c>
      <c r="E20" s="160"/>
      <c r="F20" s="62">
        <v>0</v>
      </c>
      <c r="G20" s="62">
        <f>D20+F20</f>
        <v>1.9750000000000001</v>
      </c>
    </row>
    <row r="21" spans="1:7" ht="7.5" customHeight="1" x14ac:dyDescent="0.25">
      <c r="A21" s="23"/>
      <c r="B21" s="23"/>
      <c r="C21" s="2"/>
      <c r="D21" s="179"/>
      <c r="E21" s="179"/>
      <c r="F21" s="179"/>
      <c r="G21" s="179"/>
    </row>
    <row r="22" spans="1:7" ht="21" customHeight="1" x14ac:dyDescent="0.25">
      <c r="A22" s="23"/>
      <c r="B22" s="23"/>
      <c r="C22" s="2" t="s">
        <v>8</v>
      </c>
      <c r="D22" s="136">
        <f>1.971+1.978+1.975</f>
        <v>5.9239999999999995</v>
      </c>
      <c r="E22" s="137"/>
      <c r="F22" s="27">
        <v>0</v>
      </c>
      <c r="G22" s="27">
        <f>D22+F22</f>
        <v>5.9239999999999995</v>
      </c>
    </row>
    <row r="23" spans="1:7" ht="9" customHeight="1" x14ac:dyDescent="0.25">
      <c r="A23" s="23"/>
      <c r="B23" s="23"/>
      <c r="C23" s="2"/>
      <c r="D23" s="2"/>
    </row>
    <row r="24" spans="1:7" ht="21.75" customHeight="1" x14ac:dyDescent="0.25">
      <c r="A24" s="130">
        <v>5</v>
      </c>
      <c r="B24" s="130"/>
      <c r="C24" s="9" t="s">
        <v>9</v>
      </c>
      <c r="D24" s="9"/>
      <c r="E24" s="6"/>
      <c r="F24" s="106"/>
    </row>
    <row r="25" spans="1:7" x14ac:dyDescent="0.25">
      <c r="C25" s="129" t="s">
        <v>10</v>
      </c>
      <c r="D25" s="129"/>
      <c r="E25" s="129"/>
      <c r="F25" s="129"/>
      <c r="G25" s="129"/>
    </row>
    <row r="26" spans="1:7" s="11" customFormat="1" ht="27" customHeight="1" x14ac:dyDescent="0.25">
      <c r="A26" s="123" t="s">
        <v>11</v>
      </c>
      <c r="B26" s="123"/>
      <c r="C26" s="14" t="s">
        <v>12</v>
      </c>
      <c r="D26" s="124" t="s">
        <v>13</v>
      </c>
      <c r="E26" s="125"/>
      <c r="F26" s="14" t="s">
        <v>14</v>
      </c>
      <c r="G26" s="14" t="s">
        <v>15</v>
      </c>
    </row>
    <row r="27" spans="1:7" ht="31.5" x14ac:dyDescent="0.25">
      <c r="A27" s="126">
        <v>1</v>
      </c>
      <c r="B27" s="126"/>
      <c r="C27" s="52" t="s">
        <v>198</v>
      </c>
      <c r="D27" s="127" t="s">
        <v>167</v>
      </c>
      <c r="E27" s="128"/>
      <c r="F27" s="49">
        <v>1</v>
      </c>
      <c r="G27" s="49">
        <v>0</v>
      </c>
    </row>
    <row r="28" spans="1:7" ht="31.5" x14ac:dyDescent="0.25">
      <c r="A28" s="183">
        <v>2</v>
      </c>
      <c r="B28" s="185"/>
      <c r="C28" s="92" t="s">
        <v>199</v>
      </c>
      <c r="D28" s="127" t="s">
        <v>150</v>
      </c>
      <c r="E28" s="128"/>
      <c r="F28" s="90">
        <v>1</v>
      </c>
      <c r="G28" s="90"/>
    </row>
    <row r="30" spans="1:7" ht="19.5" customHeight="1" x14ac:dyDescent="0.25">
      <c r="A30" s="120">
        <v>6</v>
      </c>
      <c r="B30" s="120"/>
      <c r="C30" s="4" t="s">
        <v>16</v>
      </c>
      <c r="E30" s="126"/>
      <c r="F30" s="126"/>
      <c r="G30" s="126"/>
    </row>
    <row r="31" spans="1:7" ht="19.5" customHeight="1" x14ac:dyDescent="0.25">
      <c r="E31" s="126"/>
      <c r="F31" s="126"/>
      <c r="G31" s="126"/>
    </row>
    <row r="32" spans="1:7" ht="19.5" customHeight="1" x14ac:dyDescent="0.25">
      <c r="E32" s="126"/>
      <c r="F32" s="126"/>
      <c r="G32" s="126"/>
    </row>
    <row r="34" spans="1:7" x14ac:dyDescent="0.25">
      <c r="A34" s="120">
        <v>7</v>
      </c>
      <c r="B34" s="120"/>
      <c r="C34" s="121" t="s">
        <v>24</v>
      </c>
      <c r="D34" s="121"/>
      <c r="E34" s="121"/>
      <c r="F34" s="121"/>
      <c r="G34" s="121"/>
    </row>
    <row r="35" spans="1:7" ht="9" customHeight="1" thickBot="1" x14ac:dyDescent="0.3">
      <c r="C35" s="8"/>
      <c r="D35" s="8"/>
    </row>
    <row r="36" spans="1:7" ht="17.25" thickTop="1" thickBot="1" x14ac:dyDescent="0.3">
      <c r="B36" s="10"/>
      <c r="C36" s="4" t="s">
        <v>17</v>
      </c>
      <c r="E36" s="10"/>
      <c r="F36" s="118" t="s">
        <v>25</v>
      </c>
      <c r="G36" s="119"/>
    </row>
    <row r="37" spans="1:7" ht="17.25" thickTop="1" thickBot="1" x14ac:dyDescent="0.3">
      <c r="B37" s="10"/>
      <c r="C37" s="4" t="s">
        <v>18</v>
      </c>
      <c r="E37" s="10"/>
      <c r="F37" s="118" t="s">
        <v>26</v>
      </c>
      <c r="G37" s="119"/>
    </row>
    <row r="38" spans="1:7" ht="17.25" thickTop="1" thickBot="1" x14ac:dyDescent="0.3">
      <c r="B38" s="10"/>
      <c r="C38" s="118" t="s">
        <v>19</v>
      </c>
      <c r="D38" s="122"/>
      <c r="E38" s="10"/>
      <c r="F38" s="118" t="s">
        <v>27</v>
      </c>
      <c r="G38" s="119"/>
    </row>
    <row r="39" spans="1:7" ht="17.25" thickTop="1" thickBot="1" x14ac:dyDescent="0.3">
      <c r="B39" s="10"/>
      <c r="C39" s="4" t="s">
        <v>20</v>
      </c>
      <c r="E39" s="10"/>
      <c r="F39" s="118" t="s">
        <v>28</v>
      </c>
      <c r="G39" s="119"/>
    </row>
    <row r="40" spans="1:7" ht="17.25" thickTop="1" thickBot="1" x14ac:dyDescent="0.3">
      <c r="B40" s="10"/>
      <c r="C40" s="4" t="s">
        <v>21</v>
      </c>
      <c r="E40" s="10"/>
      <c r="F40" s="118" t="s">
        <v>29</v>
      </c>
      <c r="G40" s="119"/>
    </row>
    <row r="41" spans="1:7" ht="17.25" thickTop="1" thickBot="1" x14ac:dyDescent="0.3">
      <c r="B41" s="10"/>
      <c r="C41" s="4" t="s">
        <v>22</v>
      </c>
      <c r="E41" s="10"/>
      <c r="F41" s="118" t="s">
        <v>30</v>
      </c>
      <c r="G41" s="119"/>
    </row>
    <row r="42" spans="1:7" ht="17.25" thickTop="1" thickBot="1" x14ac:dyDescent="0.3">
      <c r="B42" s="10"/>
      <c r="C42" s="4" t="s">
        <v>23</v>
      </c>
      <c r="E42" s="10"/>
      <c r="F42" s="118" t="s">
        <v>31</v>
      </c>
      <c r="G42" s="119"/>
    </row>
    <row r="43" spans="1:7" ht="16.5" thickTop="1" x14ac:dyDescent="0.25">
      <c r="G43" s="25"/>
    </row>
  </sheetData>
  <mergeCells count="44">
    <mergeCell ref="F1:G1"/>
    <mergeCell ref="F2:G2"/>
    <mergeCell ref="C3:G3"/>
    <mergeCell ref="C5:G5"/>
    <mergeCell ref="A7:B7"/>
    <mergeCell ref="D7:G7"/>
    <mergeCell ref="D8:G8"/>
    <mergeCell ref="A9:B9"/>
    <mergeCell ref="D9:G9"/>
    <mergeCell ref="D10:G10"/>
    <mergeCell ref="A11:B11"/>
    <mergeCell ref="D11:G11"/>
    <mergeCell ref="C25:G25"/>
    <mergeCell ref="A13:B13"/>
    <mergeCell ref="D13:G13"/>
    <mergeCell ref="D14:E14"/>
    <mergeCell ref="D16:E16"/>
    <mergeCell ref="D17:G17"/>
    <mergeCell ref="D18:E18"/>
    <mergeCell ref="D19:G19"/>
    <mergeCell ref="D21:G21"/>
    <mergeCell ref="A24:B24"/>
    <mergeCell ref="D20:E20"/>
    <mergeCell ref="D22:E22"/>
    <mergeCell ref="A26:B26"/>
    <mergeCell ref="D26:E26"/>
    <mergeCell ref="A27:B27"/>
    <mergeCell ref="D27:E27"/>
    <mergeCell ref="E32:G32"/>
    <mergeCell ref="A30:B30"/>
    <mergeCell ref="E30:G30"/>
    <mergeCell ref="E31:G31"/>
    <mergeCell ref="A28:B28"/>
    <mergeCell ref="D28:E28"/>
    <mergeCell ref="F39:G39"/>
    <mergeCell ref="F40:G40"/>
    <mergeCell ref="F41:G41"/>
    <mergeCell ref="F42:G42"/>
    <mergeCell ref="A34:B34"/>
    <mergeCell ref="C34:G34"/>
    <mergeCell ref="F36:G36"/>
    <mergeCell ref="F37:G37"/>
    <mergeCell ref="C38:D38"/>
    <mergeCell ref="F38:G38"/>
  </mergeCells>
  <pageMargins left="0.34" right="0.35" top="0.26" bottom="0.26" header="0.16" footer="0.16"/>
  <pageSetup scale="95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view="pageBreakPreview" topLeftCell="A14" zoomScaleSheetLayoutView="100" workbookViewId="0">
      <selection activeCell="L22" sqref="L22"/>
    </sheetView>
  </sheetViews>
  <sheetFormatPr defaultColWidth="9.140625" defaultRowHeight="15.75" x14ac:dyDescent="0.25"/>
  <cols>
    <col min="1" max="1" width="2.7109375" style="24" bestFit="1" customWidth="1"/>
    <col min="2" max="2" width="3.140625" style="24" customWidth="1"/>
    <col min="3" max="3" width="46.140625" style="4" customWidth="1"/>
    <col min="4" max="5" width="6.7109375" style="4" customWidth="1"/>
    <col min="6" max="6" width="16.28515625" style="36" customWidth="1"/>
    <col min="7" max="7" width="17" style="4" customWidth="1"/>
    <col min="8" max="16384" width="9.140625" style="4"/>
  </cols>
  <sheetData>
    <row r="1" spans="1:8" x14ac:dyDescent="0.25">
      <c r="F1" s="145" t="s">
        <v>4</v>
      </c>
      <c r="G1" s="145"/>
    </row>
    <row r="2" spans="1:8" x14ac:dyDescent="0.25">
      <c r="F2" s="145"/>
      <c r="G2" s="145"/>
    </row>
    <row r="3" spans="1:8" ht="33" customHeight="1" x14ac:dyDescent="0.25">
      <c r="C3" s="146" t="s">
        <v>32</v>
      </c>
      <c r="D3" s="147"/>
      <c r="E3" s="147"/>
      <c r="F3" s="147"/>
      <c r="G3" s="147"/>
    </row>
    <row r="4" spans="1:8" ht="10.5" customHeight="1" x14ac:dyDescent="0.25">
      <c r="C4" s="13"/>
      <c r="D4" s="24"/>
      <c r="E4" s="24"/>
      <c r="G4" s="24"/>
    </row>
    <row r="5" spans="1:8" ht="33" customHeight="1" x14ac:dyDescent="0.25">
      <c r="C5" s="146" t="s">
        <v>33</v>
      </c>
      <c r="D5" s="146"/>
      <c r="E5" s="146"/>
      <c r="F5" s="146"/>
      <c r="G5" s="146"/>
    </row>
    <row r="6" spans="1:8" ht="9.75" customHeight="1" x14ac:dyDescent="0.25"/>
    <row r="7" spans="1:8" ht="22.5" customHeight="1" x14ac:dyDescent="0.25">
      <c r="A7" s="130">
        <v>1</v>
      </c>
      <c r="B7" s="130"/>
      <c r="C7" s="2" t="s">
        <v>0</v>
      </c>
      <c r="D7" s="148" t="s">
        <v>136</v>
      </c>
      <c r="E7" s="148"/>
      <c r="F7" s="148"/>
      <c r="G7" s="148"/>
      <c r="H7" s="7"/>
    </row>
    <row r="8" spans="1:8" ht="9.75" customHeight="1" x14ac:dyDescent="0.25">
      <c r="A8" s="23"/>
      <c r="B8" s="23"/>
      <c r="C8" s="2"/>
      <c r="D8" s="130"/>
      <c r="E8" s="130"/>
      <c r="F8" s="130"/>
      <c r="G8" s="130"/>
      <c r="H8" s="7"/>
    </row>
    <row r="9" spans="1:8" ht="78.75" customHeight="1" x14ac:dyDescent="0.25">
      <c r="A9" s="130">
        <v>2</v>
      </c>
      <c r="B9" s="130"/>
      <c r="C9" s="2" t="s">
        <v>1</v>
      </c>
      <c r="D9" s="149" t="s">
        <v>90</v>
      </c>
      <c r="E9" s="149"/>
      <c r="F9" s="149"/>
      <c r="G9" s="149"/>
      <c r="H9" s="7"/>
    </row>
    <row r="10" spans="1:8" ht="9.75" customHeight="1" x14ac:dyDescent="0.25">
      <c r="A10" s="23"/>
      <c r="B10" s="23"/>
      <c r="C10" s="2"/>
      <c r="D10" s="130"/>
      <c r="E10" s="130"/>
      <c r="F10" s="130"/>
      <c r="G10" s="130"/>
      <c r="H10" s="7"/>
    </row>
    <row r="11" spans="1:8" ht="21" customHeight="1" x14ac:dyDescent="0.25">
      <c r="A11" s="130">
        <v>3</v>
      </c>
      <c r="B11" s="130"/>
      <c r="C11" s="2" t="s">
        <v>2</v>
      </c>
      <c r="D11" s="150" t="s">
        <v>61</v>
      </c>
      <c r="E11" s="150"/>
      <c r="F11" s="150"/>
      <c r="G11" s="150"/>
      <c r="H11" s="7"/>
    </row>
    <row r="12" spans="1:8" ht="8.25" customHeight="1" x14ac:dyDescent="0.25">
      <c r="A12" s="23"/>
      <c r="B12" s="23"/>
      <c r="C12" s="2"/>
      <c r="D12" s="21"/>
      <c r="E12" s="21"/>
      <c r="F12" s="34"/>
      <c r="G12" s="21"/>
      <c r="H12" s="7"/>
    </row>
    <row r="13" spans="1:8" ht="21" customHeight="1" x14ac:dyDescent="0.25">
      <c r="A13" s="130">
        <v>4</v>
      </c>
      <c r="B13" s="130"/>
      <c r="C13" s="2" t="s">
        <v>39</v>
      </c>
      <c r="D13" s="131"/>
      <c r="E13" s="131"/>
      <c r="F13" s="131"/>
      <c r="G13" s="131"/>
      <c r="H13" s="7"/>
    </row>
    <row r="14" spans="1:8" ht="21" customHeight="1" x14ac:dyDescent="0.25">
      <c r="A14" s="23"/>
      <c r="B14" s="23"/>
      <c r="C14" s="2"/>
      <c r="D14" s="134" t="s">
        <v>42</v>
      </c>
      <c r="E14" s="135"/>
      <c r="F14" s="37" t="s">
        <v>35</v>
      </c>
      <c r="G14" s="37" t="s">
        <v>40</v>
      </c>
      <c r="H14" s="7"/>
    </row>
    <row r="15" spans="1:8" ht="9.75" customHeight="1" x14ac:dyDescent="0.25">
      <c r="A15" s="23"/>
      <c r="B15" s="23"/>
      <c r="C15" s="2"/>
    </row>
    <row r="16" spans="1:8" ht="18.75" customHeight="1" x14ac:dyDescent="0.25">
      <c r="A16" s="23"/>
      <c r="B16" s="23"/>
      <c r="C16" s="2" t="s">
        <v>5</v>
      </c>
      <c r="D16" s="132">
        <v>14.4</v>
      </c>
      <c r="E16" s="133"/>
      <c r="F16" s="27">
        <v>0.6</v>
      </c>
      <c r="G16" s="27">
        <f>D16+F16</f>
        <v>15</v>
      </c>
    </row>
    <row r="17" spans="1:7" ht="10.5" customHeight="1" x14ac:dyDescent="0.25">
      <c r="A17" s="23"/>
      <c r="B17" s="23"/>
      <c r="C17" s="2"/>
      <c r="D17" s="130"/>
      <c r="E17" s="130"/>
      <c r="F17" s="130"/>
      <c r="G17" s="130"/>
    </row>
    <row r="18" spans="1:7" ht="21" customHeight="1" x14ac:dyDescent="0.25">
      <c r="A18" s="23"/>
      <c r="B18" s="23"/>
      <c r="C18" s="2" t="s">
        <v>6</v>
      </c>
      <c r="D18" s="151">
        <v>10.8</v>
      </c>
      <c r="E18" s="152"/>
      <c r="F18" s="61">
        <v>0</v>
      </c>
      <c r="G18" s="61">
        <f>D18+F18</f>
        <v>10.8</v>
      </c>
    </row>
    <row r="19" spans="1:7" ht="8.25" customHeight="1" x14ac:dyDescent="0.25">
      <c r="A19" s="23"/>
      <c r="B19" s="23"/>
      <c r="C19" s="2"/>
      <c r="D19" s="186"/>
      <c r="E19" s="186"/>
      <c r="F19" s="186"/>
      <c r="G19" s="186"/>
    </row>
    <row r="20" spans="1:7" ht="21" customHeight="1" x14ac:dyDescent="0.25">
      <c r="A20" s="23"/>
      <c r="B20" s="23"/>
      <c r="C20" s="2" t="s">
        <v>7</v>
      </c>
      <c r="D20" s="159">
        <v>3.601</v>
      </c>
      <c r="E20" s="160"/>
      <c r="F20" s="62">
        <v>0</v>
      </c>
      <c r="G20" s="62">
        <f>D20+F20</f>
        <v>3.601</v>
      </c>
    </row>
    <row r="21" spans="1:7" ht="7.5" customHeight="1" x14ac:dyDescent="0.25">
      <c r="A21" s="23"/>
      <c r="B21" s="23"/>
      <c r="C21" s="2"/>
      <c r="D21" s="179"/>
      <c r="E21" s="179"/>
      <c r="F21" s="179"/>
      <c r="G21" s="179"/>
    </row>
    <row r="22" spans="1:7" ht="21" customHeight="1" x14ac:dyDescent="0.25">
      <c r="A22" s="23"/>
      <c r="B22" s="23"/>
      <c r="C22" s="2" t="s">
        <v>8</v>
      </c>
      <c r="D22" s="136">
        <f>3.6+3.598+3.601</f>
        <v>10.798999999999999</v>
      </c>
      <c r="E22" s="137"/>
      <c r="F22" s="27">
        <v>0</v>
      </c>
      <c r="G22" s="27">
        <f>D22+F22</f>
        <v>10.798999999999999</v>
      </c>
    </row>
    <row r="23" spans="1:7" ht="9" customHeight="1" x14ac:dyDescent="0.25">
      <c r="A23" s="23"/>
      <c r="B23" s="23"/>
      <c r="C23" s="2"/>
      <c r="D23" s="2"/>
    </row>
    <row r="24" spans="1:7" ht="21.75" customHeight="1" x14ac:dyDescent="0.25">
      <c r="A24" s="130">
        <v>5</v>
      </c>
      <c r="B24" s="130"/>
      <c r="C24" s="9" t="s">
        <v>9</v>
      </c>
      <c r="D24" s="9"/>
      <c r="E24" s="6"/>
      <c r="F24" s="106"/>
    </row>
    <row r="25" spans="1:7" x14ac:dyDescent="0.25">
      <c r="C25" s="129" t="s">
        <v>10</v>
      </c>
      <c r="D25" s="129"/>
      <c r="E25" s="129"/>
      <c r="F25" s="129"/>
      <c r="G25" s="129"/>
    </row>
    <row r="26" spans="1:7" s="11" customFormat="1" ht="27" customHeight="1" x14ac:dyDescent="0.25">
      <c r="A26" s="123" t="s">
        <v>11</v>
      </c>
      <c r="B26" s="123"/>
      <c r="C26" s="14" t="s">
        <v>12</v>
      </c>
      <c r="D26" s="124" t="s">
        <v>13</v>
      </c>
      <c r="E26" s="125"/>
      <c r="F26" s="14" t="s">
        <v>14</v>
      </c>
      <c r="G26" s="14" t="s">
        <v>15</v>
      </c>
    </row>
    <row r="27" spans="1:7" s="11" customFormat="1" x14ac:dyDescent="0.25">
      <c r="A27" s="189">
        <v>1</v>
      </c>
      <c r="B27" s="190"/>
      <c r="C27" s="56" t="s">
        <v>200</v>
      </c>
      <c r="D27" s="183" t="s">
        <v>158</v>
      </c>
      <c r="E27" s="188"/>
      <c r="F27" s="96">
        <v>1500</v>
      </c>
      <c r="G27" s="14"/>
    </row>
    <row r="28" spans="1:7" x14ac:dyDescent="0.25">
      <c r="A28" s="126">
        <v>2</v>
      </c>
      <c r="B28" s="126"/>
      <c r="C28" s="51" t="s">
        <v>166</v>
      </c>
      <c r="D28" s="183" t="s">
        <v>158</v>
      </c>
      <c r="E28" s="188"/>
      <c r="F28" s="49">
        <v>4063.93</v>
      </c>
      <c r="G28" s="49">
        <v>0</v>
      </c>
    </row>
    <row r="29" spans="1:7" x14ac:dyDescent="0.25">
      <c r="A29" s="126">
        <v>2</v>
      </c>
      <c r="B29" s="126"/>
      <c r="C29" s="51" t="s">
        <v>201</v>
      </c>
      <c r="D29" s="183" t="s">
        <v>158</v>
      </c>
      <c r="E29" s="188"/>
      <c r="F29" s="96">
        <v>782.72</v>
      </c>
      <c r="G29" s="96">
        <v>0</v>
      </c>
    </row>
    <row r="31" spans="1:7" ht="19.5" customHeight="1" x14ac:dyDescent="0.25">
      <c r="A31" s="120">
        <v>6</v>
      </c>
      <c r="B31" s="120"/>
      <c r="C31" s="4" t="s">
        <v>16</v>
      </c>
      <c r="E31" s="126"/>
      <c r="F31" s="126"/>
      <c r="G31" s="126"/>
    </row>
    <row r="32" spans="1:7" ht="19.5" customHeight="1" x14ac:dyDescent="0.25">
      <c r="E32" s="126"/>
      <c r="F32" s="126"/>
      <c r="G32" s="126"/>
    </row>
    <row r="33" spans="1:7" ht="19.5" customHeight="1" x14ac:dyDescent="0.25">
      <c r="E33" s="126"/>
      <c r="F33" s="126"/>
      <c r="G33" s="126"/>
    </row>
    <row r="35" spans="1:7" x14ac:dyDescent="0.25">
      <c r="A35" s="120">
        <v>7</v>
      </c>
      <c r="B35" s="120"/>
      <c r="C35" s="121" t="s">
        <v>24</v>
      </c>
      <c r="D35" s="121"/>
      <c r="E35" s="121"/>
      <c r="F35" s="121"/>
      <c r="G35" s="121"/>
    </row>
    <row r="36" spans="1:7" ht="9" customHeight="1" thickBot="1" x14ac:dyDescent="0.3">
      <c r="C36" s="8"/>
      <c r="D36" s="8"/>
    </row>
    <row r="37" spans="1:7" ht="17.25" thickTop="1" thickBot="1" x14ac:dyDescent="0.3">
      <c r="B37" s="10"/>
      <c r="C37" s="4" t="s">
        <v>17</v>
      </c>
      <c r="E37" s="10"/>
      <c r="F37" s="118" t="s">
        <v>25</v>
      </c>
      <c r="G37" s="119"/>
    </row>
    <row r="38" spans="1:7" ht="17.25" thickTop="1" thickBot="1" x14ac:dyDescent="0.3">
      <c r="B38" s="10"/>
      <c r="C38" s="4" t="s">
        <v>18</v>
      </c>
      <c r="E38" s="10"/>
      <c r="F38" s="118" t="s">
        <v>26</v>
      </c>
      <c r="G38" s="119"/>
    </row>
    <row r="39" spans="1:7" ht="17.25" thickTop="1" thickBot="1" x14ac:dyDescent="0.3">
      <c r="B39" s="10"/>
      <c r="C39" s="118" t="s">
        <v>19</v>
      </c>
      <c r="D39" s="122"/>
      <c r="E39" s="10"/>
      <c r="F39" s="118" t="s">
        <v>27</v>
      </c>
      <c r="G39" s="119"/>
    </row>
    <row r="40" spans="1:7" ht="17.25" thickTop="1" thickBot="1" x14ac:dyDescent="0.3">
      <c r="B40" s="10"/>
      <c r="C40" s="4" t="s">
        <v>20</v>
      </c>
      <c r="E40" s="10"/>
      <c r="F40" s="118" t="s">
        <v>28</v>
      </c>
      <c r="G40" s="119"/>
    </row>
    <row r="41" spans="1:7" ht="17.25" thickTop="1" thickBot="1" x14ac:dyDescent="0.3">
      <c r="B41" s="10"/>
      <c r="C41" s="4" t="s">
        <v>21</v>
      </c>
      <c r="E41" s="10"/>
      <c r="F41" s="118" t="s">
        <v>29</v>
      </c>
      <c r="G41" s="119"/>
    </row>
    <row r="42" spans="1:7" ht="17.25" thickTop="1" thickBot="1" x14ac:dyDescent="0.3">
      <c r="B42" s="10"/>
      <c r="C42" s="4" t="s">
        <v>22</v>
      </c>
      <c r="E42" s="10"/>
      <c r="F42" s="118" t="s">
        <v>30</v>
      </c>
      <c r="G42" s="119"/>
    </row>
    <row r="43" spans="1:7" ht="17.25" thickTop="1" thickBot="1" x14ac:dyDescent="0.3">
      <c r="B43" s="10"/>
      <c r="C43" s="4" t="s">
        <v>23</v>
      </c>
      <c r="E43" s="10"/>
      <c r="F43" s="118" t="s">
        <v>31</v>
      </c>
      <c r="G43" s="119"/>
    </row>
    <row r="44" spans="1:7" ht="16.5" thickTop="1" x14ac:dyDescent="0.25">
      <c r="G44" s="25"/>
    </row>
  </sheetData>
  <mergeCells count="46">
    <mergeCell ref="F1:G1"/>
    <mergeCell ref="F2:G2"/>
    <mergeCell ref="C3:G3"/>
    <mergeCell ref="C5:G5"/>
    <mergeCell ref="A7:B7"/>
    <mergeCell ref="D7:G7"/>
    <mergeCell ref="D8:G8"/>
    <mergeCell ref="A9:B9"/>
    <mergeCell ref="D9:G9"/>
    <mergeCell ref="D10:G10"/>
    <mergeCell ref="A11:B11"/>
    <mergeCell ref="D11:G11"/>
    <mergeCell ref="C25:G25"/>
    <mergeCell ref="A13:B13"/>
    <mergeCell ref="D13:G13"/>
    <mergeCell ref="D14:E14"/>
    <mergeCell ref="D16:E16"/>
    <mergeCell ref="D17:G17"/>
    <mergeCell ref="D18:E18"/>
    <mergeCell ref="D19:G19"/>
    <mergeCell ref="D21:G21"/>
    <mergeCell ref="A24:B24"/>
    <mergeCell ref="D20:E20"/>
    <mergeCell ref="D22:E22"/>
    <mergeCell ref="A26:B26"/>
    <mergeCell ref="D26:E26"/>
    <mergeCell ref="A28:B28"/>
    <mergeCell ref="D28:E28"/>
    <mergeCell ref="E33:G33"/>
    <mergeCell ref="A31:B31"/>
    <mergeCell ref="E31:G31"/>
    <mergeCell ref="E32:G32"/>
    <mergeCell ref="A27:B27"/>
    <mergeCell ref="D27:E27"/>
    <mergeCell ref="A29:B29"/>
    <mergeCell ref="D29:E29"/>
    <mergeCell ref="F40:G40"/>
    <mergeCell ref="F41:G41"/>
    <mergeCell ref="F42:G42"/>
    <mergeCell ref="F43:G43"/>
    <mergeCell ref="A35:B35"/>
    <mergeCell ref="C35:G35"/>
    <mergeCell ref="F37:G37"/>
    <mergeCell ref="F38:G38"/>
    <mergeCell ref="C39:D39"/>
    <mergeCell ref="F39:G39"/>
  </mergeCells>
  <pageMargins left="0.34" right="0.35" top="0.26" bottom="0.26" header="0.16" footer="0.16"/>
  <pageSetup scale="95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view="pageBreakPreview" topLeftCell="A20" zoomScaleSheetLayoutView="100" workbookViewId="0">
      <selection activeCell="D18" sqref="D18:E18"/>
    </sheetView>
  </sheetViews>
  <sheetFormatPr defaultColWidth="9.140625" defaultRowHeight="15.75" x14ac:dyDescent="0.25"/>
  <cols>
    <col min="1" max="1" width="2.7109375" style="24" bestFit="1" customWidth="1"/>
    <col min="2" max="2" width="3.140625" style="24" customWidth="1"/>
    <col min="3" max="3" width="46.140625" style="4" customWidth="1"/>
    <col min="4" max="5" width="6.7109375" style="4" customWidth="1"/>
    <col min="6" max="6" width="16.28515625" style="36" customWidth="1"/>
    <col min="7" max="7" width="17" style="4" customWidth="1"/>
    <col min="8" max="16384" width="9.140625" style="4"/>
  </cols>
  <sheetData>
    <row r="1" spans="1:8" x14ac:dyDescent="0.25">
      <c r="F1" s="145" t="s">
        <v>4</v>
      </c>
      <c r="G1" s="145"/>
    </row>
    <row r="2" spans="1:8" x14ac:dyDescent="0.25">
      <c r="F2" s="145"/>
      <c r="G2" s="145"/>
    </row>
    <row r="3" spans="1:8" ht="33" customHeight="1" x14ac:dyDescent="0.25">
      <c r="C3" s="146" t="s">
        <v>32</v>
      </c>
      <c r="D3" s="147"/>
      <c r="E3" s="147"/>
      <c r="F3" s="147"/>
      <c r="G3" s="147"/>
    </row>
    <row r="4" spans="1:8" ht="10.5" customHeight="1" x14ac:dyDescent="0.25">
      <c r="C4" s="13"/>
      <c r="D4" s="24"/>
      <c r="E4" s="24"/>
      <c r="G4" s="24"/>
    </row>
    <row r="5" spans="1:8" ht="33" customHeight="1" x14ac:dyDescent="0.25">
      <c r="C5" s="146" t="s">
        <v>33</v>
      </c>
      <c r="D5" s="146"/>
      <c r="E5" s="146"/>
      <c r="F5" s="146"/>
      <c r="G5" s="146"/>
    </row>
    <row r="6" spans="1:8" ht="9.75" customHeight="1" x14ac:dyDescent="0.25"/>
    <row r="7" spans="1:8" ht="22.5" customHeight="1" x14ac:dyDescent="0.25">
      <c r="A7" s="130">
        <v>1</v>
      </c>
      <c r="B7" s="130"/>
      <c r="C7" s="2" t="s">
        <v>0</v>
      </c>
      <c r="D7" s="148" t="s">
        <v>137</v>
      </c>
      <c r="E7" s="148"/>
      <c r="F7" s="148"/>
      <c r="G7" s="148"/>
      <c r="H7" s="7"/>
    </row>
    <row r="8" spans="1:8" ht="9.75" customHeight="1" x14ac:dyDescent="0.25">
      <c r="A8" s="23"/>
      <c r="B8" s="23"/>
      <c r="C8" s="2"/>
      <c r="D8" s="130"/>
      <c r="E8" s="130"/>
      <c r="F8" s="130"/>
      <c r="G8" s="130"/>
      <c r="H8" s="7"/>
    </row>
    <row r="9" spans="1:8" ht="83.25" customHeight="1" x14ac:dyDescent="0.25">
      <c r="A9" s="130">
        <v>2</v>
      </c>
      <c r="B9" s="130"/>
      <c r="C9" s="2" t="s">
        <v>1</v>
      </c>
      <c r="D9" s="149" t="s">
        <v>91</v>
      </c>
      <c r="E9" s="149"/>
      <c r="F9" s="149"/>
      <c r="G9" s="149"/>
      <c r="H9" s="7"/>
    </row>
    <row r="10" spans="1:8" ht="9.75" customHeight="1" x14ac:dyDescent="0.25">
      <c r="A10" s="23"/>
      <c r="B10" s="23"/>
      <c r="C10" s="2"/>
      <c r="D10" s="130"/>
      <c r="E10" s="130"/>
      <c r="F10" s="130"/>
      <c r="G10" s="130"/>
      <c r="H10" s="7"/>
    </row>
    <row r="11" spans="1:8" ht="21" customHeight="1" x14ac:dyDescent="0.25">
      <c r="A11" s="130">
        <v>3</v>
      </c>
      <c r="B11" s="130"/>
      <c r="C11" s="2" t="s">
        <v>2</v>
      </c>
      <c r="D11" s="150" t="s">
        <v>44</v>
      </c>
      <c r="E11" s="150"/>
      <c r="F11" s="150"/>
      <c r="G11" s="150"/>
      <c r="H11" s="7"/>
    </row>
    <row r="12" spans="1:8" ht="8.25" customHeight="1" x14ac:dyDescent="0.25">
      <c r="A12" s="23"/>
      <c r="B12" s="23"/>
      <c r="C12" s="2"/>
      <c r="D12" s="21"/>
      <c r="E12" s="21"/>
      <c r="F12" s="34"/>
      <c r="G12" s="21"/>
      <c r="H12" s="7"/>
    </row>
    <row r="13" spans="1:8" ht="21" customHeight="1" x14ac:dyDescent="0.25">
      <c r="A13" s="130">
        <v>4</v>
      </c>
      <c r="B13" s="130"/>
      <c r="C13" s="2" t="s">
        <v>39</v>
      </c>
      <c r="D13" s="131"/>
      <c r="E13" s="131"/>
      <c r="F13" s="131"/>
      <c r="G13" s="131"/>
      <c r="H13" s="7"/>
    </row>
    <row r="14" spans="1:8" ht="21" customHeight="1" x14ac:dyDescent="0.25">
      <c r="A14" s="23"/>
      <c r="B14" s="23"/>
      <c r="C14" s="2"/>
      <c r="D14" s="134" t="s">
        <v>42</v>
      </c>
      <c r="E14" s="135"/>
      <c r="F14" s="37" t="s">
        <v>35</v>
      </c>
      <c r="G14" s="37" t="s">
        <v>40</v>
      </c>
      <c r="H14" s="7"/>
    </row>
    <row r="15" spans="1:8" ht="9.75" customHeight="1" x14ac:dyDescent="0.25">
      <c r="A15" s="23"/>
      <c r="B15" s="23"/>
      <c r="C15" s="2"/>
    </row>
    <row r="16" spans="1:8" ht="18.75" customHeight="1" x14ac:dyDescent="0.25">
      <c r="A16" s="23"/>
      <c r="B16" s="23"/>
      <c r="C16" s="2" t="s">
        <v>5</v>
      </c>
      <c r="D16" s="132">
        <v>17.600000000000001</v>
      </c>
      <c r="E16" s="133"/>
      <c r="F16" s="27">
        <v>2.4</v>
      </c>
      <c r="G16" s="27">
        <f>D16+F16</f>
        <v>20</v>
      </c>
    </row>
    <row r="17" spans="1:7" ht="10.5" customHeight="1" x14ac:dyDescent="0.25">
      <c r="A17" s="23"/>
      <c r="B17" s="23"/>
      <c r="C17" s="2"/>
      <c r="D17" s="130"/>
      <c r="E17" s="130"/>
      <c r="F17" s="130"/>
      <c r="G17" s="130"/>
    </row>
    <row r="18" spans="1:7" ht="21" customHeight="1" x14ac:dyDescent="0.25">
      <c r="A18" s="23"/>
      <c r="B18" s="23"/>
      <c r="C18" s="2" t="s">
        <v>6</v>
      </c>
      <c r="D18" s="132">
        <v>4.4000000000000004</v>
      </c>
      <c r="E18" s="133"/>
      <c r="F18" s="27">
        <v>0</v>
      </c>
      <c r="G18" s="27">
        <f>D18+F18</f>
        <v>4.4000000000000004</v>
      </c>
    </row>
    <row r="19" spans="1:7" ht="8.25" customHeight="1" x14ac:dyDescent="0.25">
      <c r="A19" s="23"/>
      <c r="B19" s="23"/>
      <c r="C19" s="2"/>
      <c r="D19" s="179"/>
      <c r="E19" s="179"/>
      <c r="F19" s="179"/>
      <c r="G19" s="179"/>
    </row>
    <row r="20" spans="1:7" ht="21" customHeight="1" x14ac:dyDescent="0.25">
      <c r="A20" s="23"/>
      <c r="B20" s="23"/>
      <c r="C20" s="2" t="s">
        <v>7</v>
      </c>
      <c r="D20" s="136">
        <v>0</v>
      </c>
      <c r="E20" s="137"/>
      <c r="F20" s="41">
        <v>0</v>
      </c>
      <c r="G20" s="41">
        <f>D20+F20</f>
        <v>0</v>
      </c>
    </row>
    <row r="21" spans="1:7" ht="7.5" customHeight="1" x14ac:dyDescent="0.25">
      <c r="A21" s="23"/>
      <c r="B21" s="23"/>
      <c r="C21" s="2"/>
      <c r="D21" s="179"/>
      <c r="E21" s="179"/>
      <c r="F21" s="179"/>
      <c r="G21" s="179"/>
    </row>
    <row r="22" spans="1:7" ht="21" customHeight="1" x14ac:dyDescent="0.25">
      <c r="A22" s="23"/>
      <c r="B22" s="23"/>
      <c r="C22" s="2" t="s">
        <v>8</v>
      </c>
      <c r="D22" s="132">
        <v>0</v>
      </c>
      <c r="E22" s="133"/>
      <c r="F22" s="27">
        <v>0</v>
      </c>
      <c r="G22" s="27">
        <f>D22+F22</f>
        <v>0</v>
      </c>
    </row>
    <row r="23" spans="1:7" ht="9" customHeight="1" x14ac:dyDescent="0.25">
      <c r="A23" s="23"/>
      <c r="B23" s="23"/>
      <c r="C23" s="2"/>
      <c r="D23" s="2"/>
    </row>
    <row r="24" spans="1:7" ht="21.75" customHeight="1" x14ac:dyDescent="0.25">
      <c r="A24" s="130">
        <v>5</v>
      </c>
      <c r="B24" s="130"/>
      <c r="C24" s="9" t="s">
        <v>9</v>
      </c>
      <c r="D24" s="9"/>
      <c r="E24" s="6"/>
    </row>
    <row r="25" spans="1:7" x14ac:dyDescent="0.25">
      <c r="C25" s="129" t="s">
        <v>10</v>
      </c>
      <c r="D25" s="129"/>
      <c r="E25" s="129"/>
      <c r="F25" s="129"/>
      <c r="G25" s="129"/>
    </row>
    <row r="26" spans="1:7" s="11" customFormat="1" ht="27" customHeight="1" x14ac:dyDescent="0.25">
      <c r="A26" s="123" t="s">
        <v>11</v>
      </c>
      <c r="B26" s="123"/>
      <c r="C26" s="14" t="s">
        <v>12</v>
      </c>
      <c r="D26" s="124" t="s">
        <v>13</v>
      </c>
      <c r="E26" s="125"/>
      <c r="F26" s="14" t="s">
        <v>14</v>
      </c>
      <c r="G26" s="14" t="s">
        <v>15</v>
      </c>
    </row>
    <row r="27" spans="1:7" x14ac:dyDescent="0.25">
      <c r="A27" s="126"/>
      <c r="B27" s="126"/>
      <c r="C27" s="49">
        <v>0</v>
      </c>
      <c r="D27" s="127">
        <v>0</v>
      </c>
      <c r="E27" s="128"/>
      <c r="F27" s="49">
        <v>0</v>
      </c>
      <c r="G27" s="49">
        <v>0</v>
      </c>
    </row>
    <row r="29" spans="1:7" ht="19.5" customHeight="1" x14ac:dyDescent="0.25">
      <c r="A29" s="120">
        <v>6</v>
      </c>
      <c r="B29" s="120"/>
      <c r="C29" s="4" t="s">
        <v>16</v>
      </c>
      <c r="E29" s="126"/>
      <c r="F29" s="126"/>
      <c r="G29" s="126"/>
    </row>
    <row r="30" spans="1:7" ht="19.5" customHeight="1" x14ac:dyDescent="0.25">
      <c r="E30" s="126"/>
      <c r="F30" s="126"/>
      <c r="G30" s="126"/>
    </row>
    <row r="31" spans="1:7" ht="19.5" customHeight="1" x14ac:dyDescent="0.25">
      <c r="E31" s="126"/>
      <c r="F31" s="126"/>
      <c r="G31" s="126"/>
    </row>
    <row r="33" spans="1:7" x14ac:dyDescent="0.25">
      <c r="A33" s="120">
        <v>7</v>
      </c>
      <c r="B33" s="120"/>
      <c r="C33" s="121" t="s">
        <v>24</v>
      </c>
      <c r="D33" s="121"/>
      <c r="E33" s="121"/>
      <c r="F33" s="121"/>
      <c r="G33" s="121"/>
    </row>
    <row r="34" spans="1:7" ht="9" customHeight="1" thickBot="1" x14ac:dyDescent="0.3">
      <c r="C34" s="8"/>
      <c r="D34" s="8"/>
    </row>
    <row r="35" spans="1:7" ht="17.25" thickTop="1" thickBot="1" x14ac:dyDescent="0.3">
      <c r="B35" s="10"/>
      <c r="C35" s="4" t="s">
        <v>17</v>
      </c>
      <c r="E35" s="10"/>
      <c r="F35" s="118" t="s">
        <v>25</v>
      </c>
      <c r="G35" s="119"/>
    </row>
    <row r="36" spans="1:7" ht="17.25" thickTop="1" thickBot="1" x14ac:dyDescent="0.3">
      <c r="B36" s="10"/>
      <c r="C36" s="4" t="s">
        <v>18</v>
      </c>
      <c r="E36" s="10"/>
      <c r="F36" s="118" t="s">
        <v>26</v>
      </c>
      <c r="G36" s="119"/>
    </row>
    <row r="37" spans="1:7" ht="17.25" thickTop="1" thickBot="1" x14ac:dyDescent="0.3">
      <c r="B37" s="10"/>
      <c r="C37" s="118" t="s">
        <v>19</v>
      </c>
      <c r="D37" s="122"/>
      <c r="E37" s="10"/>
      <c r="F37" s="118" t="s">
        <v>27</v>
      </c>
      <c r="G37" s="119"/>
    </row>
    <row r="38" spans="1:7" ht="17.25" thickTop="1" thickBot="1" x14ac:dyDescent="0.3">
      <c r="B38" s="10"/>
      <c r="C38" s="4" t="s">
        <v>20</v>
      </c>
      <c r="E38" s="10"/>
      <c r="F38" s="118" t="s">
        <v>28</v>
      </c>
      <c r="G38" s="119"/>
    </row>
    <row r="39" spans="1:7" ht="17.25" thickTop="1" thickBot="1" x14ac:dyDescent="0.3">
      <c r="B39" s="10"/>
      <c r="C39" s="4" t="s">
        <v>21</v>
      </c>
      <c r="E39" s="10"/>
      <c r="F39" s="118" t="s">
        <v>29</v>
      </c>
      <c r="G39" s="119"/>
    </row>
    <row r="40" spans="1:7" ht="17.25" thickTop="1" thickBot="1" x14ac:dyDescent="0.3">
      <c r="B40" s="10"/>
      <c r="C40" s="4" t="s">
        <v>22</v>
      </c>
      <c r="E40" s="10"/>
      <c r="F40" s="118" t="s">
        <v>30</v>
      </c>
      <c r="G40" s="119"/>
    </row>
    <row r="41" spans="1:7" ht="17.25" thickTop="1" thickBot="1" x14ac:dyDescent="0.3">
      <c r="B41" s="10"/>
      <c r="C41" s="4" t="s">
        <v>23</v>
      </c>
      <c r="E41" s="10"/>
      <c r="F41" s="118" t="s">
        <v>31</v>
      </c>
      <c r="G41" s="119"/>
    </row>
    <row r="42" spans="1:7" ht="16.5" thickTop="1" x14ac:dyDescent="0.25">
      <c r="G42" s="25"/>
    </row>
  </sheetData>
  <mergeCells count="42">
    <mergeCell ref="F1:G1"/>
    <mergeCell ref="F2:G2"/>
    <mergeCell ref="C3:G3"/>
    <mergeCell ref="C5:G5"/>
    <mergeCell ref="A7:B7"/>
    <mergeCell ref="D7:G7"/>
    <mergeCell ref="D8:G8"/>
    <mergeCell ref="A9:B9"/>
    <mergeCell ref="D9:G9"/>
    <mergeCell ref="D10:G10"/>
    <mergeCell ref="A11:B11"/>
    <mergeCell ref="D11:G11"/>
    <mergeCell ref="C25:G25"/>
    <mergeCell ref="A13:B13"/>
    <mergeCell ref="D13:G13"/>
    <mergeCell ref="D14:E14"/>
    <mergeCell ref="D16:E16"/>
    <mergeCell ref="D17:G17"/>
    <mergeCell ref="D18:E18"/>
    <mergeCell ref="D19:G19"/>
    <mergeCell ref="D21:G21"/>
    <mergeCell ref="A24:B24"/>
    <mergeCell ref="D20:E20"/>
    <mergeCell ref="D22:E22"/>
    <mergeCell ref="A26:B26"/>
    <mergeCell ref="D26:E26"/>
    <mergeCell ref="A27:B27"/>
    <mergeCell ref="D27:E27"/>
    <mergeCell ref="E31:G31"/>
    <mergeCell ref="A29:B29"/>
    <mergeCell ref="E29:G29"/>
    <mergeCell ref="E30:G30"/>
    <mergeCell ref="F38:G38"/>
    <mergeCell ref="F39:G39"/>
    <mergeCell ref="F40:G40"/>
    <mergeCell ref="F41:G41"/>
    <mergeCell ref="A33:B33"/>
    <mergeCell ref="C33:G33"/>
    <mergeCell ref="F35:G35"/>
    <mergeCell ref="F36:G36"/>
    <mergeCell ref="C37:D37"/>
    <mergeCell ref="F37:G37"/>
  </mergeCells>
  <pageMargins left="0.34" right="0.35" top="0.26" bottom="0.26" header="0.16" footer="0.16"/>
  <pageSetup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4"/>
  <sheetViews>
    <sheetView view="pageBreakPreview" topLeftCell="A18" zoomScaleSheetLayoutView="100" workbookViewId="0">
      <selection activeCell="J19" sqref="J19"/>
    </sheetView>
  </sheetViews>
  <sheetFormatPr defaultColWidth="9.140625" defaultRowHeight="15.75" x14ac:dyDescent="0.25"/>
  <cols>
    <col min="1" max="1" width="2.7109375" style="17" bestFit="1" customWidth="1"/>
    <col min="2" max="2" width="3.7109375" style="17" customWidth="1"/>
    <col min="3" max="3" width="48.5703125" style="4" bestFit="1" customWidth="1"/>
    <col min="4" max="4" width="6.7109375" style="4" customWidth="1"/>
    <col min="5" max="5" width="5.5703125" style="4" customWidth="1"/>
    <col min="6" max="6" width="15" style="4" bestFit="1" customWidth="1"/>
    <col min="7" max="7" width="16.7109375" style="4" customWidth="1"/>
    <col min="8" max="8" width="10.5703125" style="4" bestFit="1" customWidth="1"/>
    <col min="9" max="10" width="9.140625" style="4"/>
    <col min="11" max="11" width="12" style="4" customWidth="1"/>
    <col min="12" max="12" width="9.140625" style="4"/>
    <col min="13" max="13" width="10.5703125" style="4" bestFit="1" customWidth="1"/>
    <col min="14" max="16384" width="9.140625" style="4"/>
  </cols>
  <sheetData>
    <row r="1" spans="1:9" x14ac:dyDescent="0.25">
      <c r="F1" s="145" t="s">
        <v>4</v>
      </c>
      <c r="G1" s="145"/>
    </row>
    <row r="2" spans="1:9" x14ac:dyDescent="0.25">
      <c r="F2" s="145" t="s">
        <v>78</v>
      </c>
      <c r="G2" s="145"/>
    </row>
    <row r="3" spans="1:9" ht="33" customHeight="1" x14ac:dyDescent="0.25">
      <c r="C3" s="146" t="s">
        <v>32</v>
      </c>
      <c r="D3" s="147"/>
      <c r="E3" s="147"/>
      <c r="F3" s="147"/>
      <c r="G3" s="147"/>
    </row>
    <row r="4" spans="1:9" ht="10.5" customHeight="1" x14ac:dyDescent="0.25">
      <c r="C4" s="13"/>
      <c r="D4" s="17"/>
      <c r="E4" s="17"/>
      <c r="F4" s="17"/>
      <c r="G4" s="17"/>
    </row>
    <row r="5" spans="1:9" ht="33" customHeight="1" x14ac:dyDescent="0.25">
      <c r="C5" s="146" t="s">
        <v>33</v>
      </c>
      <c r="D5" s="146"/>
      <c r="E5" s="146"/>
      <c r="F5" s="146"/>
      <c r="G5" s="146"/>
    </row>
    <row r="6" spans="1:9" ht="9.75" customHeight="1" x14ac:dyDescent="0.25"/>
    <row r="7" spans="1:9" ht="22.5" customHeight="1" x14ac:dyDescent="0.25">
      <c r="A7" s="130">
        <v>1</v>
      </c>
      <c r="B7" s="130"/>
      <c r="C7" s="2" t="s">
        <v>0</v>
      </c>
      <c r="D7" s="148" t="s">
        <v>111</v>
      </c>
      <c r="E7" s="148"/>
      <c r="F7" s="148"/>
      <c r="G7" s="148"/>
      <c r="H7" s="7"/>
    </row>
    <row r="8" spans="1:9" ht="9.75" customHeight="1" x14ac:dyDescent="0.25">
      <c r="A8" s="16"/>
      <c r="B8" s="16"/>
      <c r="C8" s="2"/>
      <c r="D8" s="130"/>
      <c r="E8" s="130"/>
      <c r="F8" s="130"/>
      <c r="G8" s="130"/>
      <c r="H8" s="7"/>
    </row>
    <row r="9" spans="1:9" ht="73.5" customHeight="1" x14ac:dyDescent="0.25">
      <c r="A9" s="130">
        <v>2</v>
      </c>
      <c r="B9" s="130"/>
      <c r="C9" s="2" t="s">
        <v>1</v>
      </c>
      <c r="D9" s="149" t="s">
        <v>74</v>
      </c>
      <c r="E9" s="149"/>
      <c r="F9" s="149"/>
      <c r="G9" s="149"/>
      <c r="H9" s="7"/>
    </row>
    <row r="10" spans="1:9" ht="9.75" customHeight="1" x14ac:dyDescent="0.25">
      <c r="A10" s="16"/>
      <c r="B10" s="16"/>
      <c r="C10" s="2"/>
      <c r="D10" s="130"/>
      <c r="E10" s="130"/>
      <c r="F10" s="130"/>
      <c r="G10" s="130"/>
      <c r="H10" s="7"/>
    </row>
    <row r="11" spans="1:9" ht="21" customHeight="1" x14ac:dyDescent="0.25">
      <c r="A11" s="130">
        <v>3</v>
      </c>
      <c r="B11" s="130"/>
      <c r="C11" s="2" t="s">
        <v>2</v>
      </c>
      <c r="D11" s="150" t="s">
        <v>34</v>
      </c>
      <c r="E11" s="150"/>
      <c r="F11" s="150"/>
      <c r="G11" s="150"/>
      <c r="H11" s="7"/>
      <c r="I11" s="4">
        <f>9.99+4.99</f>
        <v>14.98</v>
      </c>
    </row>
    <row r="12" spans="1:9" ht="8.25" customHeight="1" x14ac:dyDescent="0.25">
      <c r="A12" s="16"/>
      <c r="B12" s="16"/>
      <c r="C12" s="2"/>
      <c r="D12" s="21"/>
      <c r="E12" s="21"/>
      <c r="F12" s="21"/>
      <c r="G12" s="21"/>
      <c r="H12" s="7"/>
    </row>
    <row r="13" spans="1:9" ht="21" customHeight="1" x14ac:dyDescent="0.25">
      <c r="A13" s="130">
        <v>4</v>
      </c>
      <c r="B13" s="130"/>
      <c r="C13" s="2" t="s">
        <v>3</v>
      </c>
      <c r="D13" s="142" t="s">
        <v>47</v>
      </c>
      <c r="E13" s="144"/>
      <c r="F13" s="38" t="s">
        <v>35</v>
      </c>
      <c r="G13" s="38" t="s">
        <v>40</v>
      </c>
      <c r="H13" s="7"/>
    </row>
    <row r="14" spans="1:9" ht="9.75" customHeight="1" x14ac:dyDescent="0.25">
      <c r="A14" s="16"/>
      <c r="B14" s="16"/>
      <c r="C14" s="2"/>
      <c r="D14" s="130"/>
      <c r="E14" s="130"/>
      <c r="F14" s="130"/>
      <c r="G14" s="130"/>
    </row>
    <row r="15" spans="1:9" ht="18.75" customHeight="1" x14ac:dyDescent="0.25">
      <c r="A15" s="16"/>
      <c r="B15" s="16"/>
      <c r="C15" s="2" t="s">
        <v>5</v>
      </c>
      <c r="D15" s="132">
        <v>25</v>
      </c>
      <c r="E15" s="133"/>
      <c r="F15" s="27">
        <v>4.5</v>
      </c>
      <c r="G15" s="27">
        <f>D15+F15</f>
        <v>29.5</v>
      </c>
    </row>
    <row r="16" spans="1:9" ht="10.5" customHeight="1" x14ac:dyDescent="0.25">
      <c r="A16" s="16"/>
      <c r="B16" s="16"/>
      <c r="C16" s="2"/>
      <c r="D16" s="130"/>
      <c r="E16" s="130"/>
      <c r="F16" s="130"/>
      <c r="G16" s="130"/>
    </row>
    <row r="17" spans="1:13" ht="21" customHeight="1" x14ac:dyDescent="0.25">
      <c r="A17" s="16"/>
      <c r="B17" s="16"/>
      <c r="C17" s="2" t="s">
        <v>6</v>
      </c>
      <c r="D17" s="151">
        <f>6.25+6.25+6.25</f>
        <v>18.75</v>
      </c>
      <c r="E17" s="152"/>
      <c r="F17" s="61">
        <v>1.125</v>
      </c>
      <c r="G17" s="61">
        <f>D17+F17</f>
        <v>19.875</v>
      </c>
      <c r="H17" s="39">
        <f>D15/4</f>
        <v>6.25</v>
      </c>
    </row>
    <row r="18" spans="1:13" ht="8.25" customHeight="1" x14ac:dyDescent="0.25">
      <c r="A18" s="16"/>
      <c r="B18" s="16"/>
      <c r="C18" s="2"/>
      <c r="D18" s="158"/>
      <c r="E18" s="158"/>
      <c r="F18" s="158"/>
      <c r="G18" s="158"/>
    </row>
    <row r="19" spans="1:13" ht="21" customHeight="1" x14ac:dyDescent="0.25">
      <c r="A19" s="16"/>
      <c r="B19" s="16"/>
      <c r="C19" s="2" t="s">
        <v>7</v>
      </c>
      <c r="D19" s="159">
        <v>6.2359999999999998</v>
      </c>
      <c r="E19" s="160"/>
      <c r="F19" s="62">
        <v>0</v>
      </c>
      <c r="G19" s="62">
        <f>D19+F19</f>
        <v>6.2359999999999998</v>
      </c>
    </row>
    <row r="20" spans="1:13" ht="7.5" customHeight="1" x14ac:dyDescent="0.25">
      <c r="A20" s="16"/>
      <c r="B20" s="16"/>
      <c r="C20" s="2"/>
      <c r="D20" s="158"/>
      <c r="E20" s="158"/>
      <c r="F20" s="158"/>
      <c r="G20" s="158"/>
      <c r="K20" s="4">
        <f>87.046+58.889</f>
        <v>145.935</v>
      </c>
    </row>
    <row r="21" spans="1:13" ht="21" customHeight="1" x14ac:dyDescent="0.25">
      <c r="A21" s="16"/>
      <c r="B21" s="16"/>
      <c r="C21" s="2" t="s">
        <v>8</v>
      </c>
      <c r="D21" s="151">
        <f>87.046+58.89+6.247+6.248+6.236</f>
        <v>164.66699999999997</v>
      </c>
      <c r="E21" s="152"/>
      <c r="F21" s="107">
        <v>2.948</v>
      </c>
      <c r="G21" s="61">
        <f>D21+F21</f>
        <v>167.61499999999998</v>
      </c>
      <c r="H21" s="39"/>
      <c r="I21" s="4">
        <v>81.521000000000001</v>
      </c>
      <c r="J21" s="4">
        <v>58.889000000000003</v>
      </c>
      <c r="K21" s="64">
        <f>I21+J21</f>
        <v>140.41</v>
      </c>
      <c r="M21" s="39">
        <f>87.046+58.889</f>
        <v>145.935</v>
      </c>
    </row>
    <row r="22" spans="1:13" ht="9" customHeight="1" x14ac:dyDescent="0.25">
      <c r="A22" s="16"/>
      <c r="B22" s="16"/>
      <c r="C22" s="2"/>
      <c r="D22" s="2"/>
    </row>
    <row r="23" spans="1:13" ht="21.75" customHeight="1" x14ac:dyDescent="0.25">
      <c r="A23" s="130">
        <v>5</v>
      </c>
      <c r="B23" s="130"/>
      <c r="C23" s="9" t="s">
        <v>9</v>
      </c>
      <c r="D23" s="9"/>
      <c r="E23" s="6"/>
    </row>
    <row r="24" spans="1:13" x14ac:dyDescent="0.25">
      <c r="C24" s="129" t="s">
        <v>10</v>
      </c>
      <c r="D24" s="129"/>
      <c r="E24" s="129"/>
      <c r="F24" s="129"/>
      <c r="G24" s="129"/>
    </row>
    <row r="25" spans="1:13" s="11" customFormat="1" ht="24" customHeight="1" x14ac:dyDescent="0.25">
      <c r="A25" s="123" t="s">
        <v>11</v>
      </c>
      <c r="B25" s="123"/>
      <c r="C25" s="14" t="s">
        <v>12</v>
      </c>
      <c r="D25" s="124" t="s">
        <v>13</v>
      </c>
      <c r="E25" s="125"/>
      <c r="F25" s="14" t="s">
        <v>14</v>
      </c>
      <c r="G25" s="14" t="s">
        <v>15</v>
      </c>
    </row>
    <row r="26" spans="1:13" x14ac:dyDescent="0.25">
      <c r="A26" s="154"/>
      <c r="B26" s="154"/>
      <c r="C26" s="45" t="s">
        <v>68</v>
      </c>
      <c r="D26" s="157"/>
      <c r="E26" s="157"/>
      <c r="F26" s="85"/>
      <c r="G26" s="86"/>
    </row>
    <row r="27" spans="1:13" x14ac:dyDescent="0.25">
      <c r="A27" s="126">
        <v>1</v>
      </c>
      <c r="B27" s="126"/>
      <c r="C27" s="5" t="s">
        <v>169</v>
      </c>
      <c r="D27" s="156" t="s">
        <v>155</v>
      </c>
      <c r="E27" s="157"/>
      <c r="F27" s="99">
        <v>1680</v>
      </c>
      <c r="G27" s="86"/>
    </row>
    <row r="28" spans="1:13" x14ac:dyDescent="0.25">
      <c r="A28" s="126">
        <v>2</v>
      </c>
      <c r="B28" s="126"/>
      <c r="C28" s="5" t="s">
        <v>170</v>
      </c>
      <c r="D28" s="156" t="s">
        <v>155</v>
      </c>
      <c r="E28" s="157"/>
      <c r="F28" s="99">
        <v>36</v>
      </c>
      <c r="G28" s="86"/>
    </row>
    <row r="29" spans="1:13" ht="15.75" customHeight="1" x14ac:dyDescent="0.25">
      <c r="A29" s="126">
        <v>3</v>
      </c>
      <c r="B29" s="126"/>
      <c r="C29" s="5" t="s">
        <v>171</v>
      </c>
      <c r="D29" s="156" t="s">
        <v>155</v>
      </c>
      <c r="E29" s="157"/>
      <c r="F29" s="99">
        <v>48</v>
      </c>
      <c r="G29" s="86"/>
    </row>
    <row r="30" spans="1:13" ht="15.75" customHeight="1" x14ac:dyDescent="0.25">
      <c r="A30" s="126">
        <v>4</v>
      </c>
      <c r="B30" s="126"/>
      <c r="C30" s="5" t="s">
        <v>172</v>
      </c>
      <c r="D30" s="156" t="s">
        <v>155</v>
      </c>
      <c r="E30" s="157"/>
      <c r="F30" s="99">
        <v>803.32</v>
      </c>
      <c r="G30" s="86"/>
    </row>
    <row r="31" spans="1:13" x14ac:dyDescent="0.25">
      <c r="A31" s="155"/>
      <c r="B31" s="155"/>
      <c r="C31" s="44"/>
      <c r="D31" s="43"/>
      <c r="E31" s="46"/>
      <c r="F31" s="46"/>
      <c r="G31" s="47"/>
    </row>
    <row r="32" spans="1:13" ht="19.5" customHeight="1" x14ac:dyDescent="0.25">
      <c r="A32" s="120">
        <v>6</v>
      </c>
      <c r="B32" s="120"/>
      <c r="C32" s="4" t="s">
        <v>16</v>
      </c>
      <c r="E32" s="153"/>
      <c r="F32" s="153"/>
      <c r="G32" s="153"/>
    </row>
    <row r="33" spans="1:7" ht="19.5" customHeight="1" x14ac:dyDescent="0.25">
      <c r="E33" s="126"/>
      <c r="F33" s="126"/>
      <c r="G33" s="126"/>
    </row>
    <row r="34" spans="1:7" ht="19.5" customHeight="1" x14ac:dyDescent="0.25">
      <c r="E34" s="126"/>
      <c r="F34" s="126"/>
      <c r="G34" s="126"/>
    </row>
    <row r="35" spans="1:7" x14ac:dyDescent="0.25">
      <c r="A35" s="120">
        <v>7</v>
      </c>
      <c r="B35" s="120"/>
      <c r="C35" s="121" t="s">
        <v>24</v>
      </c>
      <c r="D35" s="121"/>
      <c r="E35" s="121"/>
      <c r="F35" s="121"/>
      <c r="G35" s="121"/>
    </row>
    <row r="36" spans="1:7" ht="9" customHeight="1" thickBot="1" x14ac:dyDescent="0.3">
      <c r="C36" s="8"/>
      <c r="D36" s="8"/>
    </row>
    <row r="37" spans="1:7" ht="17.25" thickTop="1" thickBot="1" x14ac:dyDescent="0.3">
      <c r="B37" s="10"/>
      <c r="C37" s="4" t="s">
        <v>17</v>
      </c>
      <c r="E37" s="10"/>
      <c r="F37" s="118" t="s">
        <v>25</v>
      </c>
      <c r="G37" s="119"/>
    </row>
    <row r="38" spans="1:7" ht="17.25" thickTop="1" thickBot="1" x14ac:dyDescent="0.3">
      <c r="B38" s="10"/>
      <c r="C38" s="4" t="s">
        <v>18</v>
      </c>
      <c r="E38" s="10"/>
      <c r="F38" s="118" t="s">
        <v>26</v>
      </c>
      <c r="G38" s="119"/>
    </row>
    <row r="39" spans="1:7" ht="17.25" thickTop="1" thickBot="1" x14ac:dyDescent="0.3">
      <c r="B39" s="10"/>
      <c r="C39" s="118" t="s">
        <v>19</v>
      </c>
      <c r="D39" s="122"/>
      <c r="E39" s="10"/>
      <c r="F39" s="118" t="s">
        <v>27</v>
      </c>
      <c r="G39" s="119"/>
    </row>
    <row r="40" spans="1:7" ht="17.25" thickTop="1" thickBot="1" x14ac:dyDescent="0.3">
      <c r="B40" s="10"/>
      <c r="C40" s="4" t="s">
        <v>20</v>
      </c>
      <c r="E40" s="10"/>
      <c r="F40" s="118" t="s">
        <v>28</v>
      </c>
      <c r="G40" s="119"/>
    </row>
    <row r="41" spans="1:7" ht="17.25" thickTop="1" thickBot="1" x14ac:dyDescent="0.3">
      <c r="B41" s="10"/>
      <c r="C41" s="4" t="s">
        <v>21</v>
      </c>
      <c r="E41" s="10"/>
      <c r="F41" s="118" t="s">
        <v>29</v>
      </c>
      <c r="G41" s="119"/>
    </row>
    <row r="42" spans="1:7" ht="17.25" thickTop="1" thickBot="1" x14ac:dyDescent="0.3">
      <c r="B42" s="10"/>
      <c r="C42" s="4" t="s">
        <v>22</v>
      </c>
      <c r="E42" s="10"/>
      <c r="F42" s="118" t="s">
        <v>30</v>
      </c>
      <c r="G42" s="119"/>
    </row>
    <row r="43" spans="1:7" ht="17.25" thickTop="1" thickBot="1" x14ac:dyDescent="0.3">
      <c r="B43" s="10"/>
      <c r="C43" s="4" t="s">
        <v>23</v>
      </c>
      <c r="E43" s="10"/>
      <c r="F43" s="118" t="s">
        <v>31</v>
      </c>
      <c r="G43" s="119"/>
    </row>
    <row r="44" spans="1:7" ht="16.5" thickTop="1" x14ac:dyDescent="0.25">
      <c r="F44" s="15"/>
      <c r="G44" s="15"/>
    </row>
  </sheetData>
  <mergeCells count="51">
    <mergeCell ref="F40:G40"/>
    <mergeCell ref="F41:G41"/>
    <mergeCell ref="F42:G42"/>
    <mergeCell ref="F43:G43"/>
    <mergeCell ref="A35:B35"/>
    <mergeCell ref="C35:G35"/>
    <mergeCell ref="F37:G37"/>
    <mergeCell ref="F38:G38"/>
    <mergeCell ref="C39:D39"/>
    <mergeCell ref="F39:G39"/>
    <mergeCell ref="E34:G34"/>
    <mergeCell ref="D18:G18"/>
    <mergeCell ref="D20:G20"/>
    <mergeCell ref="D19:E19"/>
    <mergeCell ref="D21:E21"/>
    <mergeCell ref="D25:E25"/>
    <mergeCell ref="C24:G24"/>
    <mergeCell ref="D26:E26"/>
    <mergeCell ref="D30:E30"/>
    <mergeCell ref="A11:B11"/>
    <mergeCell ref="D11:G11"/>
    <mergeCell ref="A32:B32"/>
    <mergeCell ref="E32:G32"/>
    <mergeCell ref="E33:G33"/>
    <mergeCell ref="A25:B25"/>
    <mergeCell ref="A26:B26"/>
    <mergeCell ref="A23:B23"/>
    <mergeCell ref="A31:B31"/>
    <mergeCell ref="A27:B27"/>
    <mergeCell ref="D27:E27"/>
    <mergeCell ref="A28:B28"/>
    <mergeCell ref="D28:E28"/>
    <mergeCell ref="A29:B29"/>
    <mergeCell ref="D29:E29"/>
    <mergeCell ref="A30:B30"/>
    <mergeCell ref="A7:B7"/>
    <mergeCell ref="D7:G7"/>
    <mergeCell ref="D17:E17"/>
    <mergeCell ref="F1:G1"/>
    <mergeCell ref="F2:G2"/>
    <mergeCell ref="C3:G3"/>
    <mergeCell ref="C5:G5"/>
    <mergeCell ref="A13:B13"/>
    <mergeCell ref="D14:G14"/>
    <mergeCell ref="D15:E15"/>
    <mergeCell ref="D16:G16"/>
    <mergeCell ref="D13:E13"/>
    <mergeCell ref="D8:G8"/>
    <mergeCell ref="A9:B9"/>
    <mergeCell ref="D9:G9"/>
    <mergeCell ref="D10:G10"/>
  </mergeCells>
  <pageMargins left="0.34" right="0.35" top="0.26" bottom="0.26" header="0.16" footer="0.16"/>
  <pageSetup scale="95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view="pageBreakPreview" topLeftCell="A13" zoomScaleSheetLayoutView="100" workbookViewId="0">
      <selection activeCell="F24" sqref="F24"/>
    </sheetView>
  </sheetViews>
  <sheetFormatPr defaultColWidth="9.140625" defaultRowHeight="15.75" x14ac:dyDescent="0.25"/>
  <cols>
    <col min="1" max="1" width="2.7109375" style="24" bestFit="1" customWidth="1"/>
    <col min="2" max="2" width="3.140625" style="24" customWidth="1"/>
    <col min="3" max="3" width="46.140625" style="4" customWidth="1"/>
    <col min="4" max="5" width="6.7109375" style="4" customWidth="1"/>
    <col min="6" max="6" width="16.28515625" style="36" customWidth="1"/>
    <col min="7" max="7" width="17" style="4" customWidth="1"/>
    <col min="8" max="16384" width="9.140625" style="4"/>
  </cols>
  <sheetData>
    <row r="1" spans="1:8" x14ac:dyDescent="0.25">
      <c r="F1" s="145" t="s">
        <v>4</v>
      </c>
      <c r="G1" s="145"/>
    </row>
    <row r="2" spans="1:8" x14ac:dyDescent="0.25">
      <c r="F2" s="145"/>
      <c r="G2" s="145"/>
    </row>
    <row r="3" spans="1:8" ht="33" customHeight="1" x14ac:dyDescent="0.25">
      <c r="C3" s="146" t="s">
        <v>32</v>
      </c>
      <c r="D3" s="147"/>
      <c r="E3" s="147"/>
      <c r="F3" s="147"/>
      <c r="G3" s="147"/>
    </row>
    <row r="4" spans="1:8" ht="10.5" customHeight="1" x14ac:dyDescent="0.25">
      <c r="C4" s="13"/>
      <c r="D4" s="24"/>
      <c r="E4" s="24"/>
      <c r="G4" s="24"/>
    </row>
    <row r="5" spans="1:8" ht="33" customHeight="1" x14ac:dyDescent="0.25">
      <c r="C5" s="146" t="s">
        <v>33</v>
      </c>
      <c r="D5" s="146"/>
      <c r="E5" s="146"/>
      <c r="F5" s="146"/>
      <c r="G5" s="146"/>
    </row>
    <row r="6" spans="1:8" ht="9.75" customHeight="1" x14ac:dyDescent="0.25"/>
    <row r="7" spans="1:8" ht="22.5" customHeight="1" x14ac:dyDescent="0.25">
      <c r="A7" s="130">
        <v>1</v>
      </c>
      <c r="B7" s="130"/>
      <c r="C7" s="2" t="s">
        <v>0</v>
      </c>
      <c r="D7" s="148" t="s">
        <v>138</v>
      </c>
      <c r="E7" s="148"/>
      <c r="F7" s="148"/>
      <c r="G7" s="148"/>
      <c r="H7" s="7"/>
    </row>
    <row r="8" spans="1:8" ht="9.75" customHeight="1" x14ac:dyDescent="0.25">
      <c r="A8" s="23"/>
      <c r="B8" s="23"/>
      <c r="C8" s="2"/>
      <c r="D8" s="130"/>
      <c r="E8" s="130"/>
      <c r="F8" s="130"/>
      <c r="G8" s="130"/>
      <c r="H8" s="7"/>
    </row>
    <row r="9" spans="1:8" ht="78.75" customHeight="1" x14ac:dyDescent="0.25">
      <c r="A9" s="130">
        <v>2</v>
      </c>
      <c r="B9" s="130"/>
      <c r="C9" s="2" t="s">
        <v>1</v>
      </c>
      <c r="D9" s="149" t="s">
        <v>92</v>
      </c>
      <c r="E9" s="149"/>
      <c r="F9" s="149"/>
      <c r="G9" s="149"/>
      <c r="H9" s="7"/>
    </row>
    <row r="10" spans="1:8" ht="9.75" customHeight="1" x14ac:dyDescent="0.25">
      <c r="A10" s="23"/>
      <c r="B10" s="23"/>
      <c r="C10" s="2"/>
      <c r="D10" s="130"/>
      <c r="E10" s="130"/>
      <c r="F10" s="130"/>
      <c r="G10" s="130"/>
      <c r="H10" s="7"/>
    </row>
    <row r="11" spans="1:8" ht="21" customHeight="1" x14ac:dyDescent="0.25">
      <c r="A11" s="130">
        <v>3</v>
      </c>
      <c r="B11" s="130"/>
      <c r="C11" s="2" t="s">
        <v>2</v>
      </c>
      <c r="D11" s="150" t="s">
        <v>52</v>
      </c>
      <c r="E11" s="150"/>
      <c r="F11" s="150"/>
      <c r="G11" s="150"/>
      <c r="H11" s="7"/>
    </row>
    <row r="12" spans="1:8" ht="8.25" customHeight="1" x14ac:dyDescent="0.25">
      <c r="A12" s="23"/>
      <c r="B12" s="23"/>
      <c r="C12" s="2"/>
      <c r="D12" s="21"/>
      <c r="E12" s="21"/>
      <c r="F12" s="34"/>
      <c r="G12" s="21"/>
      <c r="H12" s="7"/>
    </row>
    <row r="13" spans="1:8" ht="21" customHeight="1" x14ac:dyDescent="0.25">
      <c r="A13" s="130">
        <v>4</v>
      </c>
      <c r="B13" s="130"/>
      <c r="C13" s="2" t="s">
        <v>39</v>
      </c>
      <c r="D13" s="131"/>
      <c r="E13" s="131"/>
      <c r="F13" s="131"/>
      <c r="G13" s="131"/>
      <c r="H13" s="7"/>
    </row>
    <row r="14" spans="1:8" ht="21" customHeight="1" x14ac:dyDescent="0.25">
      <c r="A14" s="23"/>
      <c r="B14" s="23"/>
      <c r="C14" s="2"/>
      <c r="D14" s="134" t="s">
        <v>42</v>
      </c>
      <c r="E14" s="135"/>
      <c r="F14" s="37" t="s">
        <v>35</v>
      </c>
      <c r="G14" s="22" t="s">
        <v>40</v>
      </c>
      <c r="H14" s="7"/>
    </row>
    <row r="15" spans="1:8" ht="9.75" customHeight="1" x14ac:dyDescent="0.25">
      <c r="A15" s="23"/>
      <c r="B15" s="23"/>
      <c r="C15" s="2"/>
    </row>
    <row r="16" spans="1:8" ht="18.75" customHeight="1" x14ac:dyDescent="0.25">
      <c r="A16" s="23"/>
      <c r="B16" s="23"/>
      <c r="C16" s="2" t="s">
        <v>5</v>
      </c>
      <c r="D16" s="132">
        <v>8.1</v>
      </c>
      <c r="E16" s="133"/>
      <c r="F16" s="31">
        <v>1.9</v>
      </c>
      <c r="G16" s="27">
        <f>D16+F16</f>
        <v>10</v>
      </c>
    </row>
    <row r="17" spans="1:7" ht="10.5" customHeight="1" x14ac:dyDescent="0.25">
      <c r="A17" s="23"/>
      <c r="B17" s="23"/>
      <c r="C17" s="2"/>
      <c r="D17" s="130"/>
      <c r="E17" s="130"/>
      <c r="F17" s="130"/>
      <c r="G17" s="130"/>
    </row>
    <row r="18" spans="1:7" ht="21" customHeight="1" x14ac:dyDescent="0.25">
      <c r="A18" s="23"/>
      <c r="B18" s="23"/>
      <c r="C18" s="2" t="s">
        <v>6</v>
      </c>
      <c r="D18" s="132">
        <v>2.0249999999999999</v>
      </c>
      <c r="E18" s="133"/>
      <c r="F18" s="27">
        <f>0+0.475</f>
        <v>0.47499999999999998</v>
      </c>
      <c r="G18" s="27">
        <f>D18+F18</f>
        <v>2.5</v>
      </c>
    </row>
    <row r="19" spans="1:7" ht="8.25" customHeight="1" x14ac:dyDescent="0.25">
      <c r="A19" s="23"/>
      <c r="B19" s="23"/>
      <c r="C19" s="2"/>
      <c r="D19" s="130"/>
      <c r="E19" s="130"/>
      <c r="F19" s="130"/>
      <c r="G19" s="130"/>
    </row>
    <row r="20" spans="1:7" ht="21" customHeight="1" x14ac:dyDescent="0.25">
      <c r="A20" s="23"/>
      <c r="B20" s="23"/>
      <c r="C20" s="2" t="s">
        <v>7</v>
      </c>
      <c r="D20" s="136">
        <v>0</v>
      </c>
      <c r="E20" s="137"/>
      <c r="F20" s="41">
        <v>0</v>
      </c>
      <c r="G20" s="41">
        <f>D20+F20</f>
        <v>0</v>
      </c>
    </row>
    <row r="21" spans="1:7" ht="7.5" customHeight="1" x14ac:dyDescent="0.25">
      <c r="A21" s="23"/>
      <c r="B21" s="23"/>
      <c r="C21" s="2"/>
      <c r="D21" s="130"/>
      <c r="E21" s="130"/>
      <c r="F21" s="130"/>
      <c r="G21" s="130"/>
    </row>
    <row r="22" spans="1:7" ht="21" customHeight="1" x14ac:dyDescent="0.25">
      <c r="A22" s="23"/>
      <c r="B22" s="23"/>
      <c r="C22" s="2" t="s">
        <v>8</v>
      </c>
      <c r="D22" s="132">
        <v>0</v>
      </c>
      <c r="E22" s="133"/>
      <c r="F22" s="27">
        <v>0</v>
      </c>
      <c r="G22" s="27">
        <f>D22+F22</f>
        <v>0</v>
      </c>
    </row>
    <row r="23" spans="1:7" ht="9" customHeight="1" x14ac:dyDescent="0.25">
      <c r="A23" s="23"/>
      <c r="B23" s="23"/>
      <c r="C23" s="2"/>
      <c r="D23" s="2"/>
    </row>
    <row r="24" spans="1:7" ht="21.75" customHeight="1" x14ac:dyDescent="0.25">
      <c r="A24" s="130">
        <v>5</v>
      </c>
      <c r="B24" s="130"/>
      <c r="C24" s="9" t="s">
        <v>9</v>
      </c>
      <c r="D24" s="9"/>
      <c r="E24" s="6"/>
    </row>
    <row r="25" spans="1:7" x14ac:dyDescent="0.25">
      <c r="C25" s="129" t="s">
        <v>10</v>
      </c>
      <c r="D25" s="129"/>
      <c r="E25" s="129"/>
      <c r="F25" s="129"/>
      <c r="G25" s="129"/>
    </row>
    <row r="26" spans="1:7" s="11" customFormat="1" ht="27" customHeight="1" x14ac:dyDescent="0.25">
      <c r="A26" s="123" t="s">
        <v>11</v>
      </c>
      <c r="B26" s="123"/>
      <c r="C26" s="14" t="s">
        <v>12</v>
      </c>
      <c r="D26" s="124" t="s">
        <v>13</v>
      </c>
      <c r="E26" s="125"/>
      <c r="F26" s="14" t="s">
        <v>14</v>
      </c>
      <c r="G26" s="14" t="s">
        <v>15</v>
      </c>
    </row>
    <row r="27" spans="1:7" x14ac:dyDescent="0.25">
      <c r="A27" s="126"/>
      <c r="B27" s="126"/>
      <c r="C27" s="49">
        <v>0</v>
      </c>
      <c r="D27" s="127">
        <v>0</v>
      </c>
      <c r="E27" s="128"/>
      <c r="F27" s="49">
        <v>0</v>
      </c>
      <c r="G27" s="49">
        <v>0</v>
      </c>
    </row>
    <row r="29" spans="1:7" ht="19.5" customHeight="1" x14ac:dyDescent="0.25">
      <c r="A29" s="120">
        <v>6</v>
      </c>
      <c r="B29" s="120"/>
      <c r="C29" s="4" t="s">
        <v>16</v>
      </c>
      <c r="E29" s="126"/>
      <c r="F29" s="126"/>
      <c r="G29" s="126"/>
    </row>
    <row r="30" spans="1:7" ht="19.5" customHeight="1" x14ac:dyDescent="0.25">
      <c r="E30" s="126"/>
      <c r="F30" s="126"/>
      <c r="G30" s="126"/>
    </row>
    <row r="31" spans="1:7" ht="19.5" customHeight="1" x14ac:dyDescent="0.25">
      <c r="E31" s="126"/>
      <c r="F31" s="126"/>
      <c r="G31" s="126"/>
    </row>
    <row r="33" spans="1:7" x14ac:dyDescent="0.25">
      <c r="A33" s="120">
        <v>7</v>
      </c>
      <c r="B33" s="120"/>
      <c r="C33" s="121" t="s">
        <v>24</v>
      </c>
      <c r="D33" s="121"/>
      <c r="E33" s="121"/>
      <c r="F33" s="121"/>
      <c r="G33" s="121"/>
    </row>
    <row r="34" spans="1:7" ht="9" customHeight="1" thickBot="1" x14ac:dyDescent="0.3">
      <c r="C34" s="8"/>
      <c r="D34" s="8"/>
    </row>
    <row r="35" spans="1:7" ht="17.25" thickTop="1" thickBot="1" x14ac:dyDescent="0.3">
      <c r="B35" s="10"/>
      <c r="C35" s="4" t="s">
        <v>17</v>
      </c>
      <c r="E35" s="10"/>
      <c r="F35" s="118" t="s">
        <v>25</v>
      </c>
      <c r="G35" s="119"/>
    </row>
    <row r="36" spans="1:7" ht="17.25" thickTop="1" thickBot="1" x14ac:dyDescent="0.3">
      <c r="B36" s="10"/>
      <c r="C36" s="4" t="s">
        <v>18</v>
      </c>
      <c r="E36" s="10"/>
      <c r="F36" s="118" t="s">
        <v>26</v>
      </c>
      <c r="G36" s="119"/>
    </row>
    <row r="37" spans="1:7" ht="17.25" thickTop="1" thickBot="1" x14ac:dyDescent="0.3">
      <c r="B37" s="10"/>
      <c r="C37" s="118" t="s">
        <v>19</v>
      </c>
      <c r="D37" s="122"/>
      <c r="E37" s="10"/>
      <c r="F37" s="118" t="s">
        <v>27</v>
      </c>
      <c r="G37" s="119"/>
    </row>
    <row r="38" spans="1:7" ht="17.25" thickTop="1" thickBot="1" x14ac:dyDescent="0.3">
      <c r="B38" s="10"/>
      <c r="C38" s="4" t="s">
        <v>20</v>
      </c>
      <c r="E38" s="10"/>
      <c r="F38" s="118" t="s">
        <v>28</v>
      </c>
      <c r="G38" s="119"/>
    </row>
    <row r="39" spans="1:7" ht="17.25" thickTop="1" thickBot="1" x14ac:dyDescent="0.3">
      <c r="B39" s="10"/>
      <c r="C39" s="4" t="s">
        <v>21</v>
      </c>
      <c r="E39" s="10"/>
      <c r="F39" s="118" t="s">
        <v>29</v>
      </c>
      <c r="G39" s="119"/>
    </row>
    <row r="40" spans="1:7" ht="17.25" thickTop="1" thickBot="1" x14ac:dyDescent="0.3">
      <c r="B40" s="10"/>
      <c r="C40" s="4" t="s">
        <v>22</v>
      </c>
      <c r="E40" s="10"/>
      <c r="F40" s="118" t="s">
        <v>30</v>
      </c>
      <c r="G40" s="119"/>
    </row>
    <row r="41" spans="1:7" ht="17.25" thickTop="1" thickBot="1" x14ac:dyDescent="0.3">
      <c r="B41" s="10"/>
      <c r="C41" s="4" t="s">
        <v>23</v>
      </c>
      <c r="E41" s="10"/>
      <c r="F41" s="118" t="s">
        <v>31</v>
      </c>
      <c r="G41" s="119"/>
    </row>
    <row r="42" spans="1:7" ht="16.5" thickTop="1" x14ac:dyDescent="0.25">
      <c r="G42" s="25"/>
    </row>
  </sheetData>
  <mergeCells count="42">
    <mergeCell ref="F1:G1"/>
    <mergeCell ref="F2:G2"/>
    <mergeCell ref="C3:G3"/>
    <mergeCell ref="C5:G5"/>
    <mergeCell ref="A7:B7"/>
    <mergeCell ref="D7:G7"/>
    <mergeCell ref="D8:G8"/>
    <mergeCell ref="A9:B9"/>
    <mergeCell ref="D9:G9"/>
    <mergeCell ref="D10:G10"/>
    <mergeCell ref="A11:B11"/>
    <mergeCell ref="D11:G11"/>
    <mergeCell ref="C25:G25"/>
    <mergeCell ref="A13:B13"/>
    <mergeCell ref="D13:G13"/>
    <mergeCell ref="D14:E14"/>
    <mergeCell ref="D16:E16"/>
    <mergeCell ref="D17:G17"/>
    <mergeCell ref="D18:E18"/>
    <mergeCell ref="D19:G19"/>
    <mergeCell ref="D21:G21"/>
    <mergeCell ref="A24:B24"/>
    <mergeCell ref="D20:E20"/>
    <mergeCell ref="D22:E22"/>
    <mergeCell ref="A26:B26"/>
    <mergeCell ref="D26:E26"/>
    <mergeCell ref="A27:B27"/>
    <mergeCell ref="D27:E27"/>
    <mergeCell ref="E31:G31"/>
    <mergeCell ref="A29:B29"/>
    <mergeCell ref="E29:G29"/>
    <mergeCell ref="E30:G30"/>
    <mergeCell ref="F38:G38"/>
    <mergeCell ref="F39:G39"/>
    <mergeCell ref="F40:G40"/>
    <mergeCell ref="F41:G41"/>
    <mergeCell ref="A33:B33"/>
    <mergeCell ref="C33:G33"/>
    <mergeCell ref="F35:G35"/>
    <mergeCell ref="F36:G36"/>
    <mergeCell ref="C37:D37"/>
    <mergeCell ref="F37:G37"/>
  </mergeCells>
  <pageMargins left="0.34" right="0.35" top="0.26" bottom="0.26" header="0.16" footer="0.16"/>
  <pageSetup scale="95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view="pageBreakPreview" topLeftCell="A13" zoomScaleSheetLayoutView="100" workbookViewId="0">
      <selection activeCell="F18" sqref="F18"/>
    </sheetView>
  </sheetViews>
  <sheetFormatPr defaultColWidth="9.140625" defaultRowHeight="15.75" x14ac:dyDescent="0.25"/>
  <cols>
    <col min="1" max="1" width="2.7109375" style="24" bestFit="1" customWidth="1"/>
    <col min="2" max="2" width="3.140625" style="24" customWidth="1"/>
    <col min="3" max="3" width="46.140625" style="4" customWidth="1"/>
    <col min="4" max="5" width="6.7109375" style="4" customWidth="1"/>
    <col min="6" max="6" width="16.28515625" style="36" customWidth="1"/>
    <col min="7" max="7" width="17" style="4" customWidth="1"/>
    <col min="8" max="16384" width="9.140625" style="4"/>
  </cols>
  <sheetData>
    <row r="1" spans="1:8" x14ac:dyDescent="0.25">
      <c r="F1" s="145" t="s">
        <v>4</v>
      </c>
      <c r="G1" s="145"/>
    </row>
    <row r="2" spans="1:8" x14ac:dyDescent="0.25">
      <c r="F2" s="145"/>
      <c r="G2" s="145"/>
    </row>
    <row r="3" spans="1:8" ht="33" customHeight="1" x14ac:dyDescent="0.25">
      <c r="C3" s="146" t="s">
        <v>32</v>
      </c>
      <c r="D3" s="147"/>
      <c r="E3" s="147"/>
      <c r="F3" s="147"/>
      <c r="G3" s="147"/>
    </row>
    <row r="4" spans="1:8" ht="10.5" customHeight="1" x14ac:dyDescent="0.25">
      <c r="C4" s="13"/>
      <c r="D4" s="24"/>
      <c r="E4" s="24"/>
      <c r="G4" s="24"/>
    </row>
    <row r="5" spans="1:8" ht="33" customHeight="1" x14ac:dyDescent="0.25">
      <c r="C5" s="146" t="s">
        <v>33</v>
      </c>
      <c r="D5" s="146"/>
      <c r="E5" s="146"/>
      <c r="F5" s="146"/>
      <c r="G5" s="146"/>
    </row>
    <row r="6" spans="1:8" ht="9.75" customHeight="1" x14ac:dyDescent="0.25"/>
    <row r="7" spans="1:8" ht="22.5" customHeight="1" x14ac:dyDescent="0.25">
      <c r="A7" s="130">
        <v>1</v>
      </c>
      <c r="B7" s="130"/>
      <c r="C7" s="2" t="s">
        <v>0</v>
      </c>
      <c r="D7" s="148" t="s">
        <v>139</v>
      </c>
      <c r="E7" s="148"/>
      <c r="F7" s="148"/>
      <c r="G7" s="148"/>
      <c r="H7" s="7"/>
    </row>
    <row r="8" spans="1:8" ht="9.75" customHeight="1" x14ac:dyDescent="0.25">
      <c r="A8" s="23"/>
      <c r="B8" s="23"/>
      <c r="C8" s="2"/>
      <c r="D8" s="130"/>
      <c r="E8" s="130"/>
      <c r="F8" s="130"/>
      <c r="G8" s="130"/>
      <c r="H8" s="7"/>
    </row>
    <row r="9" spans="1:8" ht="63.75" customHeight="1" x14ac:dyDescent="0.25">
      <c r="A9" s="130">
        <v>2</v>
      </c>
      <c r="B9" s="130"/>
      <c r="C9" s="2" t="s">
        <v>1</v>
      </c>
      <c r="D9" s="149" t="s">
        <v>93</v>
      </c>
      <c r="E9" s="149"/>
      <c r="F9" s="149"/>
      <c r="G9" s="149"/>
      <c r="H9" s="7"/>
    </row>
    <row r="10" spans="1:8" ht="9.75" customHeight="1" x14ac:dyDescent="0.25">
      <c r="A10" s="23"/>
      <c r="B10" s="23"/>
      <c r="C10" s="2"/>
      <c r="D10" s="130"/>
      <c r="E10" s="130"/>
      <c r="F10" s="130"/>
      <c r="G10" s="130"/>
      <c r="H10" s="7"/>
    </row>
    <row r="11" spans="1:8" ht="21" customHeight="1" x14ac:dyDescent="0.25">
      <c r="A11" s="130">
        <v>3</v>
      </c>
      <c r="B11" s="130"/>
      <c r="C11" s="2" t="s">
        <v>2</v>
      </c>
      <c r="D11" s="150" t="s">
        <v>65</v>
      </c>
      <c r="E11" s="150"/>
      <c r="F11" s="150"/>
      <c r="G11" s="150"/>
      <c r="H11" s="7"/>
    </row>
    <row r="12" spans="1:8" ht="8.25" customHeight="1" x14ac:dyDescent="0.25">
      <c r="A12" s="23"/>
      <c r="B12" s="23"/>
      <c r="C12" s="2"/>
      <c r="D12" s="21"/>
      <c r="E12" s="21"/>
      <c r="F12" s="34"/>
      <c r="G12" s="21"/>
      <c r="H12" s="7"/>
    </row>
    <row r="13" spans="1:8" ht="21" customHeight="1" x14ac:dyDescent="0.25">
      <c r="A13" s="130">
        <v>4</v>
      </c>
      <c r="B13" s="130"/>
      <c r="C13" s="2" t="s">
        <v>39</v>
      </c>
      <c r="D13" s="131"/>
      <c r="E13" s="131"/>
      <c r="F13" s="131"/>
      <c r="G13" s="131"/>
      <c r="H13" s="7"/>
    </row>
    <row r="14" spans="1:8" ht="21" customHeight="1" x14ac:dyDescent="0.25">
      <c r="A14" s="23"/>
      <c r="B14" s="23"/>
      <c r="C14" s="2"/>
      <c r="D14" s="134" t="s">
        <v>42</v>
      </c>
      <c r="E14" s="135"/>
      <c r="F14" s="37" t="s">
        <v>35</v>
      </c>
      <c r="G14" s="37" t="s">
        <v>40</v>
      </c>
      <c r="H14" s="7"/>
    </row>
    <row r="15" spans="1:8" ht="9.75" customHeight="1" x14ac:dyDescent="0.25">
      <c r="A15" s="23"/>
      <c r="B15" s="23"/>
      <c r="C15" s="2"/>
    </row>
    <row r="16" spans="1:8" ht="18.75" customHeight="1" x14ac:dyDescent="0.25">
      <c r="A16" s="23"/>
      <c r="B16" s="23"/>
      <c r="C16" s="2" t="s">
        <v>5</v>
      </c>
      <c r="D16" s="134">
        <v>31.562999999999999</v>
      </c>
      <c r="E16" s="135"/>
      <c r="F16" s="27">
        <v>1.9</v>
      </c>
      <c r="G16" s="27">
        <f>D16+F16</f>
        <v>33.463000000000001</v>
      </c>
    </row>
    <row r="17" spans="1:8" ht="10.5" customHeight="1" x14ac:dyDescent="0.25">
      <c r="A17" s="23"/>
      <c r="B17" s="23"/>
      <c r="C17" s="2"/>
      <c r="D17" s="130"/>
      <c r="E17" s="130"/>
      <c r="F17" s="130"/>
      <c r="G17" s="130"/>
    </row>
    <row r="18" spans="1:8" ht="21" customHeight="1" x14ac:dyDescent="0.25">
      <c r="A18" s="23"/>
      <c r="B18" s="23"/>
      <c r="C18" s="2" t="s">
        <v>6</v>
      </c>
      <c r="D18" s="132">
        <v>7.891</v>
      </c>
      <c r="E18" s="133"/>
      <c r="F18" s="61">
        <f>0+0.475</f>
        <v>0.47499999999999998</v>
      </c>
      <c r="G18" s="27">
        <f>D18+F18</f>
        <v>8.3659999999999997</v>
      </c>
    </row>
    <row r="19" spans="1:8" ht="8.25" customHeight="1" x14ac:dyDescent="0.25">
      <c r="A19" s="23"/>
      <c r="B19" s="23"/>
      <c r="C19" s="2"/>
      <c r="D19" s="179"/>
      <c r="E19" s="179"/>
      <c r="F19" s="179"/>
      <c r="G19" s="179"/>
    </row>
    <row r="20" spans="1:8" ht="21" customHeight="1" x14ac:dyDescent="0.25">
      <c r="A20" s="23"/>
      <c r="B20" s="23"/>
      <c r="C20" s="2" t="s">
        <v>7</v>
      </c>
      <c r="D20" s="136">
        <v>0</v>
      </c>
      <c r="E20" s="137"/>
      <c r="F20" s="41">
        <v>0</v>
      </c>
      <c r="G20" s="41">
        <f>D20+F20</f>
        <v>0</v>
      </c>
      <c r="H20" s="6"/>
    </row>
    <row r="21" spans="1:8" ht="7.5" customHeight="1" x14ac:dyDescent="0.25">
      <c r="A21" s="23"/>
      <c r="B21" s="23"/>
      <c r="C21" s="2"/>
      <c r="D21" s="179"/>
      <c r="E21" s="179"/>
      <c r="F21" s="179"/>
      <c r="G21" s="179"/>
    </row>
    <row r="22" spans="1:8" ht="21" customHeight="1" x14ac:dyDescent="0.25">
      <c r="A22" s="23"/>
      <c r="B22" s="23"/>
      <c r="C22" s="2" t="s">
        <v>8</v>
      </c>
      <c r="D22" s="132">
        <v>0</v>
      </c>
      <c r="E22" s="133"/>
      <c r="F22" s="27">
        <v>0</v>
      </c>
      <c r="G22" s="27">
        <f>D22+F22</f>
        <v>0</v>
      </c>
    </row>
    <row r="23" spans="1:8" ht="9" customHeight="1" x14ac:dyDescent="0.25">
      <c r="A23" s="23"/>
      <c r="B23" s="23"/>
      <c r="C23" s="2"/>
      <c r="D23" s="2"/>
    </row>
    <row r="24" spans="1:8" ht="21.75" customHeight="1" x14ac:dyDescent="0.25">
      <c r="A24" s="130">
        <v>5</v>
      </c>
      <c r="B24" s="130"/>
      <c r="C24" s="9" t="s">
        <v>9</v>
      </c>
      <c r="D24" s="9"/>
      <c r="E24" s="6"/>
    </row>
    <row r="25" spans="1:8" x14ac:dyDescent="0.25">
      <c r="C25" s="129" t="s">
        <v>10</v>
      </c>
      <c r="D25" s="129"/>
      <c r="E25" s="129"/>
      <c r="F25" s="129"/>
      <c r="G25" s="129"/>
    </row>
    <row r="26" spans="1:8" s="11" customFormat="1" ht="27" customHeight="1" x14ac:dyDescent="0.25">
      <c r="A26" s="123" t="s">
        <v>11</v>
      </c>
      <c r="B26" s="123"/>
      <c r="C26" s="14" t="s">
        <v>12</v>
      </c>
      <c r="D26" s="124" t="s">
        <v>13</v>
      </c>
      <c r="E26" s="125"/>
      <c r="F26" s="14" t="s">
        <v>14</v>
      </c>
      <c r="G26" s="14" t="s">
        <v>15</v>
      </c>
    </row>
    <row r="27" spans="1:8" x14ac:dyDescent="0.25">
      <c r="A27" s="126"/>
      <c r="B27" s="126"/>
      <c r="C27" s="49">
        <v>0</v>
      </c>
      <c r="D27" s="127">
        <v>0</v>
      </c>
      <c r="E27" s="128"/>
      <c r="F27" s="49">
        <v>0</v>
      </c>
      <c r="G27" s="49">
        <v>0</v>
      </c>
    </row>
    <row r="29" spans="1:8" ht="19.5" customHeight="1" x14ac:dyDescent="0.25">
      <c r="A29" s="120">
        <v>6</v>
      </c>
      <c r="B29" s="120"/>
      <c r="C29" s="4" t="s">
        <v>16</v>
      </c>
      <c r="E29" s="126"/>
      <c r="F29" s="126"/>
      <c r="G29" s="126"/>
    </row>
    <row r="30" spans="1:8" ht="19.5" customHeight="1" x14ac:dyDescent="0.25">
      <c r="E30" s="126"/>
      <c r="F30" s="126"/>
      <c r="G30" s="126"/>
    </row>
    <row r="31" spans="1:8" ht="19.5" customHeight="1" x14ac:dyDescent="0.25">
      <c r="E31" s="126"/>
      <c r="F31" s="126"/>
      <c r="G31" s="126"/>
    </row>
    <row r="33" spans="1:7" x14ac:dyDescent="0.25">
      <c r="A33" s="120">
        <v>7</v>
      </c>
      <c r="B33" s="120"/>
      <c r="C33" s="121" t="s">
        <v>24</v>
      </c>
      <c r="D33" s="121"/>
      <c r="E33" s="121"/>
      <c r="F33" s="121"/>
      <c r="G33" s="121"/>
    </row>
    <row r="34" spans="1:7" ht="9" customHeight="1" thickBot="1" x14ac:dyDescent="0.3">
      <c r="C34" s="8"/>
      <c r="D34" s="8"/>
    </row>
    <row r="35" spans="1:7" ht="17.25" thickTop="1" thickBot="1" x14ac:dyDescent="0.3">
      <c r="B35" s="10"/>
      <c r="C35" s="4" t="s">
        <v>17</v>
      </c>
      <c r="E35" s="10"/>
      <c r="F35" s="118" t="s">
        <v>25</v>
      </c>
      <c r="G35" s="119"/>
    </row>
    <row r="36" spans="1:7" ht="17.25" thickTop="1" thickBot="1" x14ac:dyDescent="0.3">
      <c r="B36" s="10"/>
      <c r="C36" s="4" t="s">
        <v>18</v>
      </c>
      <c r="E36" s="10"/>
      <c r="F36" s="118" t="s">
        <v>26</v>
      </c>
      <c r="G36" s="119"/>
    </row>
    <row r="37" spans="1:7" ht="17.25" thickTop="1" thickBot="1" x14ac:dyDescent="0.3">
      <c r="B37" s="10"/>
      <c r="C37" s="118" t="s">
        <v>19</v>
      </c>
      <c r="D37" s="122"/>
      <c r="E37" s="10"/>
      <c r="F37" s="118" t="s">
        <v>27</v>
      </c>
      <c r="G37" s="119"/>
    </row>
    <row r="38" spans="1:7" ht="17.25" thickTop="1" thickBot="1" x14ac:dyDescent="0.3">
      <c r="B38" s="10"/>
      <c r="C38" s="4" t="s">
        <v>20</v>
      </c>
      <c r="E38" s="10"/>
      <c r="F38" s="118" t="s">
        <v>28</v>
      </c>
      <c r="G38" s="119"/>
    </row>
    <row r="39" spans="1:7" ht="17.25" thickTop="1" thickBot="1" x14ac:dyDescent="0.3">
      <c r="B39" s="10"/>
      <c r="C39" s="4" t="s">
        <v>21</v>
      </c>
      <c r="E39" s="10"/>
      <c r="F39" s="118" t="s">
        <v>29</v>
      </c>
      <c r="G39" s="119"/>
    </row>
    <row r="40" spans="1:7" ht="17.25" thickTop="1" thickBot="1" x14ac:dyDescent="0.3">
      <c r="B40" s="10"/>
      <c r="C40" s="4" t="s">
        <v>22</v>
      </c>
      <c r="E40" s="10"/>
      <c r="F40" s="118" t="s">
        <v>30</v>
      </c>
      <c r="G40" s="119"/>
    </row>
    <row r="41" spans="1:7" ht="17.25" thickTop="1" thickBot="1" x14ac:dyDescent="0.3">
      <c r="B41" s="10"/>
      <c r="C41" s="4" t="s">
        <v>23</v>
      </c>
      <c r="E41" s="10"/>
      <c r="F41" s="118" t="s">
        <v>31</v>
      </c>
      <c r="G41" s="119"/>
    </row>
    <row r="42" spans="1:7" ht="16.5" thickTop="1" x14ac:dyDescent="0.25">
      <c r="G42" s="25"/>
    </row>
  </sheetData>
  <mergeCells count="42">
    <mergeCell ref="F1:G1"/>
    <mergeCell ref="F2:G2"/>
    <mergeCell ref="C3:G3"/>
    <mergeCell ref="C5:G5"/>
    <mergeCell ref="A7:B7"/>
    <mergeCell ref="D7:G7"/>
    <mergeCell ref="D8:G8"/>
    <mergeCell ref="A9:B9"/>
    <mergeCell ref="D9:G9"/>
    <mergeCell ref="D10:G10"/>
    <mergeCell ref="A11:B11"/>
    <mergeCell ref="D11:G11"/>
    <mergeCell ref="C25:G25"/>
    <mergeCell ref="A13:B13"/>
    <mergeCell ref="D13:G13"/>
    <mergeCell ref="D14:E14"/>
    <mergeCell ref="D16:E16"/>
    <mergeCell ref="D17:G17"/>
    <mergeCell ref="D18:E18"/>
    <mergeCell ref="D19:G19"/>
    <mergeCell ref="D21:G21"/>
    <mergeCell ref="A24:B24"/>
    <mergeCell ref="D20:E20"/>
    <mergeCell ref="D22:E22"/>
    <mergeCell ref="A26:B26"/>
    <mergeCell ref="D26:E26"/>
    <mergeCell ref="A27:B27"/>
    <mergeCell ref="D27:E27"/>
    <mergeCell ref="E31:G31"/>
    <mergeCell ref="A29:B29"/>
    <mergeCell ref="E29:G29"/>
    <mergeCell ref="E30:G30"/>
    <mergeCell ref="F38:G38"/>
    <mergeCell ref="F39:G39"/>
    <mergeCell ref="F40:G40"/>
    <mergeCell ref="F41:G41"/>
    <mergeCell ref="A33:B33"/>
    <mergeCell ref="C33:G33"/>
    <mergeCell ref="F35:G35"/>
    <mergeCell ref="F36:G36"/>
    <mergeCell ref="C37:D37"/>
    <mergeCell ref="F37:G37"/>
  </mergeCells>
  <pageMargins left="0.34" right="0.35" top="0.26" bottom="0.26" header="0.16" footer="0.16"/>
  <pageSetup scale="95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view="pageBreakPreview" topLeftCell="A10" zoomScaleSheetLayoutView="100" workbookViewId="0">
      <selection activeCell="A27" sqref="A27:XFD30"/>
    </sheetView>
  </sheetViews>
  <sheetFormatPr defaultColWidth="9.140625" defaultRowHeight="15.75" x14ac:dyDescent="0.25"/>
  <cols>
    <col min="1" max="1" width="2.7109375" style="24" bestFit="1" customWidth="1"/>
    <col min="2" max="2" width="3.140625" style="24" customWidth="1"/>
    <col min="3" max="3" width="46.140625" style="4" customWidth="1"/>
    <col min="4" max="5" width="6.7109375" style="4" customWidth="1"/>
    <col min="6" max="6" width="16.28515625" style="36" customWidth="1"/>
    <col min="7" max="7" width="17" style="4" customWidth="1"/>
    <col min="8" max="16384" width="9.140625" style="4"/>
  </cols>
  <sheetData>
    <row r="1" spans="1:8" x14ac:dyDescent="0.25">
      <c r="F1" s="145" t="s">
        <v>4</v>
      </c>
      <c r="G1" s="145"/>
    </row>
    <row r="2" spans="1:8" x14ac:dyDescent="0.25">
      <c r="F2" s="145"/>
      <c r="G2" s="145"/>
    </row>
    <row r="3" spans="1:8" ht="33" customHeight="1" x14ac:dyDescent="0.25">
      <c r="C3" s="146" t="s">
        <v>32</v>
      </c>
      <c r="D3" s="147"/>
      <c r="E3" s="147"/>
      <c r="F3" s="147"/>
      <c r="G3" s="147"/>
    </row>
    <row r="4" spans="1:8" ht="10.5" customHeight="1" x14ac:dyDescent="0.25">
      <c r="C4" s="13"/>
      <c r="D4" s="24"/>
      <c r="E4" s="24"/>
      <c r="G4" s="24"/>
    </row>
    <row r="5" spans="1:8" ht="33" customHeight="1" x14ac:dyDescent="0.25">
      <c r="C5" s="146" t="s">
        <v>33</v>
      </c>
      <c r="D5" s="146"/>
      <c r="E5" s="146"/>
      <c r="F5" s="146"/>
      <c r="G5" s="146"/>
    </row>
    <row r="6" spans="1:8" ht="9.75" customHeight="1" x14ac:dyDescent="0.25"/>
    <row r="7" spans="1:8" ht="22.5" customHeight="1" x14ac:dyDescent="0.25">
      <c r="A7" s="130">
        <v>1</v>
      </c>
      <c r="B7" s="130"/>
      <c r="C7" s="2" t="s">
        <v>0</v>
      </c>
      <c r="D7" s="148" t="s">
        <v>140</v>
      </c>
      <c r="E7" s="148"/>
      <c r="F7" s="148"/>
      <c r="G7" s="148"/>
      <c r="H7" s="7"/>
    </row>
    <row r="8" spans="1:8" ht="9.75" customHeight="1" x14ac:dyDescent="0.25">
      <c r="A8" s="23"/>
      <c r="B8" s="23"/>
      <c r="C8" s="2"/>
      <c r="D8" s="130"/>
      <c r="E8" s="130"/>
      <c r="F8" s="130"/>
      <c r="G8" s="130"/>
      <c r="H8" s="7"/>
    </row>
    <row r="9" spans="1:8" ht="63.75" customHeight="1" x14ac:dyDescent="0.25">
      <c r="A9" s="130">
        <v>2</v>
      </c>
      <c r="B9" s="130"/>
      <c r="C9" s="2" t="s">
        <v>1</v>
      </c>
      <c r="D9" s="149" t="s">
        <v>94</v>
      </c>
      <c r="E9" s="149"/>
      <c r="F9" s="149"/>
      <c r="G9" s="149"/>
      <c r="H9" s="7"/>
    </row>
    <row r="10" spans="1:8" ht="9.75" customHeight="1" x14ac:dyDescent="0.25">
      <c r="A10" s="23"/>
      <c r="B10" s="23"/>
      <c r="C10" s="2"/>
      <c r="D10" s="130"/>
      <c r="E10" s="130"/>
      <c r="F10" s="130"/>
      <c r="G10" s="130"/>
      <c r="H10" s="7"/>
    </row>
    <row r="11" spans="1:8" ht="21" customHeight="1" x14ac:dyDescent="0.25">
      <c r="A11" s="130">
        <v>3</v>
      </c>
      <c r="B11" s="130"/>
      <c r="C11" s="2" t="s">
        <v>2</v>
      </c>
      <c r="D11" s="150" t="s">
        <v>66</v>
      </c>
      <c r="E11" s="150"/>
      <c r="F11" s="150"/>
      <c r="G11" s="150"/>
      <c r="H11" s="7"/>
    </row>
    <row r="12" spans="1:8" ht="8.25" customHeight="1" x14ac:dyDescent="0.25">
      <c r="A12" s="23"/>
      <c r="B12" s="23"/>
      <c r="C12" s="2"/>
      <c r="D12" s="21"/>
      <c r="E12" s="21"/>
      <c r="F12" s="34"/>
      <c r="G12" s="21"/>
      <c r="H12" s="7"/>
    </row>
    <row r="13" spans="1:8" ht="21" customHeight="1" x14ac:dyDescent="0.25">
      <c r="A13" s="130">
        <v>4</v>
      </c>
      <c r="B13" s="130"/>
      <c r="C13" s="2" t="s">
        <v>39</v>
      </c>
      <c r="D13" s="131"/>
      <c r="E13" s="131"/>
      <c r="F13" s="131"/>
      <c r="G13" s="131"/>
      <c r="H13" s="7"/>
    </row>
    <row r="14" spans="1:8" ht="21" customHeight="1" x14ac:dyDescent="0.25">
      <c r="A14" s="23"/>
      <c r="B14" s="23"/>
      <c r="C14" s="2"/>
      <c r="D14" s="134" t="s">
        <v>42</v>
      </c>
      <c r="E14" s="135"/>
      <c r="F14" s="37" t="s">
        <v>35</v>
      </c>
      <c r="G14" s="37" t="s">
        <v>40</v>
      </c>
      <c r="H14" s="7"/>
    </row>
    <row r="15" spans="1:8" ht="9.75" customHeight="1" x14ac:dyDescent="0.25">
      <c r="A15" s="23"/>
      <c r="B15" s="23"/>
      <c r="C15" s="2"/>
    </row>
    <row r="16" spans="1:8" ht="18.75" customHeight="1" x14ac:dyDescent="0.25">
      <c r="A16" s="23"/>
      <c r="B16" s="23"/>
      <c r="C16" s="2" t="s">
        <v>5</v>
      </c>
      <c r="D16" s="151">
        <v>9.25</v>
      </c>
      <c r="E16" s="152"/>
      <c r="F16" s="61">
        <v>4</v>
      </c>
      <c r="G16" s="61">
        <f>D16+F16</f>
        <v>13.25</v>
      </c>
    </row>
    <row r="17" spans="1:7" ht="10.5" customHeight="1" x14ac:dyDescent="0.25">
      <c r="A17" s="23"/>
      <c r="B17" s="23"/>
      <c r="C17" s="2"/>
      <c r="D17" s="158"/>
      <c r="E17" s="158"/>
      <c r="F17" s="158"/>
      <c r="G17" s="158"/>
    </row>
    <row r="18" spans="1:7" ht="21" customHeight="1" x14ac:dyDescent="0.25">
      <c r="A18" s="23"/>
      <c r="B18" s="23"/>
      <c r="C18" s="2" t="s">
        <v>6</v>
      </c>
      <c r="D18" s="151">
        <v>4.6260000000000003</v>
      </c>
      <c r="E18" s="152"/>
      <c r="F18" s="61">
        <v>0</v>
      </c>
      <c r="G18" s="61">
        <f>D18+F18</f>
        <v>4.6260000000000003</v>
      </c>
    </row>
    <row r="19" spans="1:7" ht="8.25" customHeight="1" x14ac:dyDescent="0.25">
      <c r="A19" s="23"/>
      <c r="B19" s="23"/>
      <c r="C19" s="2"/>
      <c r="D19" s="186"/>
      <c r="E19" s="186"/>
      <c r="F19" s="186"/>
      <c r="G19" s="186"/>
    </row>
    <row r="20" spans="1:7" ht="21" customHeight="1" x14ac:dyDescent="0.25">
      <c r="A20" s="23"/>
      <c r="B20" s="23"/>
      <c r="C20" s="2" t="s">
        <v>7</v>
      </c>
      <c r="D20" s="159">
        <v>0</v>
      </c>
      <c r="E20" s="160"/>
      <c r="F20" s="62">
        <v>0</v>
      </c>
      <c r="G20" s="62">
        <f>D20+F20</f>
        <v>0</v>
      </c>
    </row>
    <row r="21" spans="1:7" ht="7.5" customHeight="1" x14ac:dyDescent="0.25">
      <c r="A21" s="23"/>
      <c r="B21" s="23"/>
      <c r="C21" s="2"/>
      <c r="D21" s="179"/>
      <c r="E21" s="179"/>
      <c r="F21" s="179"/>
      <c r="G21" s="179"/>
    </row>
    <row r="22" spans="1:7" ht="21" customHeight="1" x14ac:dyDescent="0.25">
      <c r="A22" s="23"/>
      <c r="B22" s="23"/>
      <c r="C22" s="2" t="s">
        <v>8</v>
      </c>
      <c r="D22" s="132">
        <v>2.3119999999999998</v>
      </c>
      <c r="E22" s="133"/>
      <c r="F22" s="27">
        <v>0</v>
      </c>
      <c r="G22" s="27">
        <f>D22+F22</f>
        <v>2.3119999999999998</v>
      </c>
    </row>
    <row r="23" spans="1:7" ht="9" customHeight="1" x14ac:dyDescent="0.25">
      <c r="A23" s="23"/>
      <c r="B23" s="23"/>
      <c r="C23" s="2"/>
      <c r="D23" s="2"/>
    </row>
    <row r="24" spans="1:7" ht="21.75" customHeight="1" x14ac:dyDescent="0.25">
      <c r="A24" s="130">
        <v>5</v>
      </c>
      <c r="B24" s="130"/>
      <c r="C24" s="9" t="s">
        <v>9</v>
      </c>
      <c r="D24" s="9"/>
      <c r="E24" s="6"/>
    </row>
    <row r="25" spans="1:7" x14ac:dyDescent="0.25">
      <c r="C25" s="129" t="s">
        <v>10</v>
      </c>
      <c r="D25" s="129"/>
      <c r="E25" s="129"/>
      <c r="F25" s="129"/>
      <c r="G25" s="129"/>
    </row>
    <row r="26" spans="1:7" s="11" customFormat="1" ht="27" customHeight="1" x14ac:dyDescent="0.25">
      <c r="A26" s="123" t="s">
        <v>11</v>
      </c>
      <c r="B26" s="123"/>
      <c r="C26" s="14" t="s">
        <v>12</v>
      </c>
      <c r="D26" s="124" t="s">
        <v>13</v>
      </c>
      <c r="E26" s="125"/>
      <c r="F26" s="14" t="s">
        <v>14</v>
      </c>
      <c r="G26" s="14" t="s">
        <v>15</v>
      </c>
    </row>
    <row r="28" spans="1:7" ht="19.5" customHeight="1" x14ac:dyDescent="0.25">
      <c r="A28" s="120">
        <v>6</v>
      </c>
      <c r="B28" s="120"/>
      <c r="C28" s="4" t="s">
        <v>16</v>
      </c>
      <c r="E28" s="126"/>
      <c r="F28" s="126"/>
      <c r="G28" s="126"/>
    </row>
    <row r="29" spans="1:7" ht="19.5" customHeight="1" x14ac:dyDescent="0.25">
      <c r="E29" s="126"/>
      <c r="F29" s="126"/>
      <c r="G29" s="126"/>
    </row>
    <row r="30" spans="1:7" ht="19.5" customHeight="1" x14ac:dyDescent="0.25">
      <c r="E30" s="126"/>
      <c r="F30" s="126"/>
      <c r="G30" s="126"/>
    </row>
    <row r="32" spans="1:7" x14ac:dyDescent="0.25">
      <c r="A32" s="120">
        <v>7</v>
      </c>
      <c r="B32" s="120"/>
      <c r="C32" s="121" t="s">
        <v>24</v>
      </c>
      <c r="D32" s="121"/>
      <c r="E32" s="121"/>
      <c r="F32" s="121"/>
      <c r="G32" s="121"/>
    </row>
    <row r="33" spans="2:7" ht="9" customHeight="1" thickBot="1" x14ac:dyDescent="0.3">
      <c r="C33" s="8"/>
      <c r="D33" s="8"/>
    </row>
    <row r="34" spans="2:7" ht="17.25" thickTop="1" thickBot="1" x14ac:dyDescent="0.3">
      <c r="B34" s="10"/>
      <c r="C34" s="4" t="s">
        <v>17</v>
      </c>
      <c r="E34" s="10"/>
      <c r="F34" s="118" t="s">
        <v>25</v>
      </c>
      <c r="G34" s="119"/>
    </row>
    <row r="35" spans="2:7" ht="17.25" thickTop="1" thickBot="1" x14ac:dyDescent="0.3">
      <c r="B35" s="10"/>
      <c r="C35" s="4" t="s">
        <v>18</v>
      </c>
      <c r="E35" s="10"/>
      <c r="F35" s="118" t="s">
        <v>26</v>
      </c>
      <c r="G35" s="119"/>
    </row>
    <row r="36" spans="2:7" ht="17.25" thickTop="1" thickBot="1" x14ac:dyDescent="0.3">
      <c r="B36" s="10"/>
      <c r="C36" s="118" t="s">
        <v>19</v>
      </c>
      <c r="D36" s="122"/>
      <c r="E36" s="10"/>
      <c r="F36" s="118" t="s">
        <v>27</v>
      </c>
      <c r="G36" s="119"/>
    </row>
    <row r="37" spans="2:7" ht="17.25" thickTop="1" thickBot="1" x14ac:dyDescent="0.3">
      <c r="B37" s="10"/>
      <c r="C37" s="4" t="s">
        <v>20</v>
      </c>
      <c r="E37" s="10"/>
      <c r="F37" s="118" t="s">
        <v>28</v>
      </c>
      <c r="G37" s="119"/>
    </row>
    <row r="38" spans="2:7" ht="17.25" thickTop="1" thickBot="1" x14ac:dyDescent="0.3">
      <c r="B38" s="10"/>
      <c r="C38" s="4" t="s">
        <v>21</v>
      </c>
      <c r="E38" s="10"/>
      <c r="F38" s="118" t="s">
        <v>29</v>
      </c>
      <c r="G38" s="119"/>
    </row>
    <row r="39" spans="2:7" ht="17.25" thickTop="1" thickBot="1" x14ac:dyDescent="0.3">
      <c r="B39" s="10"/>
      <c r="C39" s="4" t="s">
        <v>22</v>
      </c>
      <c r="E39" s="10"/>
      <c r="F39" s="118" t="s">
        <v>30</v>
      </c>
      <c r="G39" s="119"/>
    </row>
    <row r="40" spans="2:7" ht="17.25" thickTop="1" thickBot="1" x14ac:dyDescent="0.3">
      <c r="B40" s="10"/>
      <c r="C40" s="4" t="s">
        <v>23</v>
      </c>
      <c r="E40" s="10"/>
      <c r="F40" s="118" t="s">
        <v>31</v>
      </c>
      <c r="G40" s="119"/>
    </row>
    <row r="41" spans="2:7" ht="16.5" thickTop="1" x14ac:dyDescent="0.25">
      <c r="G41" s="25"/>
    </row>
  </sheetData>
  <mergeCells count="40">
    <mergeCell ref="F1:G1"/>
    <mergeCell ref="F2:G2"/>
    <mergeCell ref="C3:G3"/>
    <mergeCell ref="C5:G5"/>
    <mergeCell ref="A7:B7"/>
    <mergeCell ref="D7:G7"/>
    <mergeCell ref="D8:G8"/>
    <mergeCell ref="A9:B9"/>
    <mergeCell ref="D9:G9"/>
    <mergeCell ref="D10:G10"/>
    <mergeCell ref="A11:B11"/>
    <mergeCell ref="D11:G11"/>
    <mergeCell ref="C25:G25"/>
    <mergeCell ref="A13:B13"/>
    <mergeCell ref="D13:G13"/>
    <mergeCell ref="D14:E14"/>
    <mergeCell ref="D16:E16"/>
    <mergeCell ref="D17:G17"/>
    <mergeCell ref="D18:E18"/>
    <mergeCell ref="D19:G19"/>
    <mergeCell ref="D21:G21"/>
    <mergeCell ref="A24:B24"/>
    <mergeCell ref="D20:E20"/>
    <mergeCell ref="D22:E22"/>
    <mergeCell ref="A26:B26"/>
    <mergeCell ref="D26:E26"/>
    <mergeCell ref="E30:G30"/>
    <mergeCell ref="A28:B28"/>
    <mergeCell ref="E28:G28"/>
    <mergeCell ref="E29:G29"/>
    <mergeCell ref="F37:G37"/>
    <mergeCell ref="F38:G38"/>
    <mergeCell ref="F39:G39"/>
    <mergeCell ref="F40:G40"/>
    <mergeCell ref="A32:B32"/>
    <mergeCell ref="C32:G32"/>
    <mergeCell ref="F34:G34"/>
    <mergeCell ref="F35:G35"/>
    <mergeCell ref="C36:D36"/>
    <mergeCell ref="F36:G36"/>
  </mergeCells>
  <pageMargins left="0.34" right="0.35" top="0.26" bottom="0.26" header="0.16" footer="0.16"/>
  <pageSetup scale="95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view="pageBreakPreview" topLeftCell="A16" zoomScaleSheetLayoutView="100" workbookViewId="0">
      <selection activeCell="K24" sqref="K24"/>
    </sheetView>
  </sheetViews>
  <sheetFormatPr defaultColWidth="9.140625" defaultRowHeight="15.75" x14ac:dyDescent="0.25"/>
  <cols>
    <col min="1" max="1" width="2.7109375" style="24" bestFit="1" customWidth="1"/>
    <col min="2" max="2" width="3.140625" style="24" customWidth="1"/>
    <col min="3" max="3" width="46.140625" style="4" customWidth="1"/>
    <col min="4" max="5" width="6.7109375" style="4" customWidth="1"/>
    <col min="6" max="6" width="16.28515625" style="36" customWidth="1"/>
    <col min="7" max="7" width="17" style="4" customWidth="1"/>
    <col min="8" max="8" width="9.140625" style="4"/>
    <col min="9" max="9" width="12.7109375" style="4" bestFit="1" customWidth="1"/>
    <col min="10" max="16384" width="9.140625" style="4"/>
  </cols>
  <sheetData>
    <row r="1" spans="1:8" x14ac:dyDescent="0.25">
      <c r="F1" s="145" t="s">
        <v>4</v>
      </c>
      <c r="G1" s="145"/>
    </row>
    <row r="2" spans="1:8" x14ac:dyDescent="0.25">
      <c r="F2" s="145"/>
      <c r="G2" s="145"/>
    </row>
    <row r="3" spans="1:8" ht="33" customHeight="1" x14ac:dyDescent="0.25">
      <c r="C3" s="146" t="s">
        <v>32</v>
      </c>
      <c r="D3" s="147"/>
      <c r="E3" s="147"/>
      <c r="F3" s="147"/>
      <c r="G3" s="147"/>
    </row>
    <row r="4" spans="1:8" ht="10.5" customHeight="1" x14ac:dyDescent="0.25">
      <c r="C4" s="13"/>
      <c r="D4" s="24"/>
      <c r="E4" s="24"/>
      <c r="G4" s="24"/>
    </row>
    <row r="5" spans="1:8" ht="33" customHeight="1" x14ac:dyDescent="0.25">
      <c r="C5" s="146" t="s">
        <v>33</v>
      </c>
      <c r="D5" s="146"/>
      <c r="E5" s="146"/>
      <c r="F5" s="146"/>
      <c r="G5" s="146"/>
    </row>
    <row r="6" spans="1:8" ht="9.75" customHeight="1" x14ac:dyDescent="0.25"/>
    <row r="7" spans="1:8" ht="22.5" customHeight="1" x14ac:dyDescent="0.25">
      <c r="A7" s="130">
        <v>1</v>
      </c>
      <c r="B7" s="130"/>
      <c r="C7" s="2" t="s">
        <v>0</v>
      </c>
      <c r="D7" s="148" t="s">
        <v>141</v>
      </c>
      <c r="E7" s="148"/>
      <c r="F7" s="148"/>
      <c r="G7" s="148"/>
      <c r="H7" s="7"/>
    </row>
    <row r="8" spans="1:8" ht="9.75" customHeight="1" x14ac:dyDescent="0.25">
      <c r="A8" s="23"/>
      <c r="B8" s="23"/>
      <c r="C8" s="2"/>
      <c r="D8" s="130"/>
      <c r="E8" s="130"/>
      <c r="F8" s="130"/>
      <c r="G8" s="130"/>
      <c r="H8" s="7"/>
    </row>
    <row r="9" spans="1:8" ht="63.75" customHeight="1" x14ac:dyDescent="0.25">
      <c r="A9" s="130">
        <v>2</v>
      </c>
      <c r="B9" s="130"/>
      <c r="C9" s="2" t="s">
        <v>1</v>
      </c>
      <c r="D9" s="149" t="s">
        <v>95</v>
      </c>
      <c r="E9" s="149"/>
      <c r="F9" s="149"/>
      <c r="G9" s="149"/>
      <c r="H9" s="7"/>
    </row>
    <row r="10" spans="1:8" ht="9.75" customHeight="1" x14ac:dyDescent="0.25">
      <c r="A10" s="23"/>
      <c r="B10" s="23"/>
      <c r="C10" s="2"/>
      <c r="D10" s="130"/>
      <c r="E10" s="130"/>
      <c r="F10" s="130"/>
      <c r="G10" s="130"/>
      <c r="H10" s="7"/>
    </row>
    <row r="11" spans="1:8" ht="21" customHeight="1" x14ac:dyDescent="0.25">
      <c r="A11" s="130">
        <v>3</v>
      </c>
      <c r="B11" s="130"/>
      <c r="C11" s="2" t="s">
        <v>2</v>
      </c>
      <c r="D11" s="150"/>
      <c r="E11" s="150"/>
      <c r="F11" s="150"/>
      <c r="G11" s="150"/>
      <c r="H11" s="7"/>
    </row>
    <row r="12" spans="1:8" ht="8.25" customHeight="1" x14ac:dyDescent="0.25">
      <c r="A12" s="23"/>
      <c r="B12" s="23"/>
      <c r="C12" s="2"/>
      <c r="D12" s="21"/>
      <c r="E12" s="21"/>
      <c r="F12" s="34"/>
      <c r="G12" s="21"/>
      <c r="H12" s="7"/>
    </row>
    <row r="13" spans="1:8" ht="21" customHeight="1" x14ac:dyDescent="0.25">
      <c r="A13" s="130">
        <v>4</v>
      </c>
      <c r="B13" s="130"/>
      <c r="C13" s="2" t="s">
        <v>39</v>
      </c>
      <c r="D13" s="131"/>
      <c r="E13" s="131"/>
      <c r="F13" s="131"/>
      <c r="G13" s="131"/>
      <c r="H13" s="7"/>
    </row>
    <row r="14" spans="1:8" ht="21" customHeight="1" x14ac:dyDescent="0.25">
      <c r="A14" s="23"/>
      <c r="B14" s="23"/>
      <c r="C14" s="2"/>
      <c r="D14" s="134" t="s">
        <v>42</v>
      </c>
      <c r="E14" s="135"/>
      <c r="F14" s="37" t="s">
        <v>35</v>
      </c>
      <c r="G14" s="37" t="s">
        <v>40</v>
      </c>
      <c r="H14" s="7"/>
    </row>
    <row r="15" spans="1:8" ht="9.75" customHeight="1" x14ac:dyDescent="0.25">
      <c r="A15" s="23"/>
      <c r="B15" s="23"/>
      <c r="C15" s="2"/>
    </row>
    <row r="16" spans="1:8" ht="18.75" customHeight="1" x14ac:dyDescent="0.25">
      <c r="A16" s="23"/>
      <c r="B16" s="23"/>
      <c r="C16" s="2" t="s">
        <v>5</v>
      </c>
      <c r="D16" s="132">
        <v>7.508</v>
      </c>
      <c r="E16" s="133"/>
      <c r="F16" s="27">
        <v>2.2000000000000002</v>
      </c>
      <c r="G16" s="27">
        <f>D16+F16</f>
        <v>9.7080000000000002</v>
      </c>
    </row>
    <row r="17" spans="1:7" ht="10.5" customHeight="1" x14ac:dyDescent="0.25">
      <c r="A17" s="23"/>
      <c r="B17" s="23"/>
      <c r="C17" s="2"/>
      <c r="D17" s="130"/>
      <c r="E17" s="130"/>
      <c r="F17" s="130"/>
      <c r="G17" s="130"/>
    </row>
    <row r="18" spans="1:7" ht="21" customHeight="1" x14ac:dyDescent="0.25">
      <c r="A18" s="23"/>
      <c r="B18" s="23"/>
      <c r="C18" s="2" t="s">
        <v>6</v>
      </c>
      <c r="D18" s="151">
        <v>5.6310000000000002</v>
      </c>
      <c r="E18" s="152"/>
      <c r="F18" s="27">
        <f>0+0.55</f>
        <v>0.55000000000000004</v>
      </c>
      <c r="G18" s="27">
        <f>D18+F18</f>
        <v>6.181</v>
      </c>
    </row>
    <row r="19" spans="1:7" ht="8.25" customHeight="1" x14ac:dyDescent="0.25">
      <c r="A19" s="23"/>
      <c r="B19" s="23"/>
      <c r="C19" s="2"/>
      <c r="D19" s="179"/>
      <c r="E19" s="179"/>
      <c r="F19" s="179"/>
      <c r="G19" s="179"/>
    </row>
    <row r="20" spans="1:7" ht="21" customHeight="1" x14ac:dyDescent="0.25">
      <c r="A20" s="23"/>
      <c r="B20" s="23"/>
      <c r="C20" s="2" t="s">
        <v>7</v>
      </c>
      <c r="D20" s="159">
        <v>0</v>
      </c>
      <c r="E20" s="160"/>
      <c r="F20" s="41">
        <v>0</v>
      </c>
      <c r="G20" s="41">
        <f>D20+F20</f>
        <v>0</v>
      </c>
    </row>
    <row r="21" spans="1:7" ht="7.5" customHeight="1" x14ac:dyDescent="0.25">
      <c r="A21" s="23"/>
      <c r="B21" s="23"/>
      <c r="C21" s="2"/>
      <c r="D21" s="179"/>
      <c r="E21" s="179"/>
      <c r="F21" s="179"/>
      <c r="G21" s="179"/>
    </row>
    <row r="22" spans="1:7" ht="21" customHeight="1" x14ac:dyDescent="0.25">
      <c r="A22" s="23"/>
      <c r="B22" s="23"/>
      <c r="C22" s="2" t="s">
        <v>8</v>
      </c>
      <c r="D22" s="136">
        <f>1.877+1.862</f>
        <v>3.7389999999999999</v>
      </c>
      <c r="E22" s="137"/>
      <c r="F22" s="27">
        <v>0</v>
      </c>
      <c r="G22" s="27">
        <f>D22+F22</f>
        <v>3.7389999999999999</v>
      </c>
    </row>
    <row r="23" spans="1:7" ht="9" customHeight="1" x14ac:dyDescent="0.25">
      <c r="A23" s="23"/>
      <c r="B23" s="23"/>
      <c r="C23" s="2"/>
      <c r="D23" s="2"/>
    </row>
    <row r="24" spans="1:7" ht="21.75" customHeight="1" x14ac:dyDescent="0.25">
      <c r="A24" s="130">
        <v>5</v>
      </c>
      <c r="B24" s="130"/>
      <c r="C24" s="9" t="s">
        <v>9</v>
      </c>
      <c r="D24" s="9"/>
      <c r="E24" s="6"/>
      <c r="F24" s="106"/>
    </row>
    <row r="25" spans="1:7" x14ac:dyDescent="0.25">
      <c r="C25" s="129" t="s">
        <v>10</v>
      </c>
      <c r="D25" s="129"/>
      <c r="E25" s="129"/>
      <c r="F25" s="129"/>
      <c r="G25" s="129"/>
    </row>
    <row r="26" spans="1:7" s="11" customFormat="1" ht="27" customHeight="1" x14ac:dyDescent="0.25">
      <c r="A26" s="123" t="s">
        <v>11</v>
      </c>
      <c r="B26" s="123"/>
      <c r="C26" s="14" t="s">
        <v>12</v>
      </c>
      <c r="D26" s="124" t="s">
        <v>13</v>
      </c>
      <c r="E26" s="125"/>
      <c r="F26" s="14" t="s">
        <v>14</v>
      </c>
      <c r="G26" s="14" t="s">
        <v>15</v>
      </c>
    </row>
    <row r="27" spans="1:7" x14ac:dyDescent="0.25">
      <c r="A27" s="126"/>
      <c r="B27" s="126"/>
      <c r="C27" s="5"/>
      <c r="D27" s="127"/>
      <c r="E27" s="128"/>
      <c r="F27" s="98"/>
      <c r="G27" s="98">
        <v>0</v>
      </c>
    </row>
    <row r="28" spans="1:7" x14ac:dyDescent="0.25">
      <c r="F28" s="90"/>
    </row>
    <row r="29" spans="1:7" ht="19.5" customHeight="1" x14ac:dyDescent="0.25">
      <c r="A29" s="120">
        <v>6</v>
      </c>
      <c r="B29" s="120"/>
      <c r="C29" s="4" t="s">
        <v>16</v>
      </c>
      <c r="E29" s="126"/>
      <c r="F29" s="126"/>
      <c r="G29" s="126"/>
    </row>
    <row r="30" spans="1:7" ht="19.5" customHeight="1" x14ac:dyDescent="0.25">
      <c r="E30" s="126"/>
      <c r="F30" s="126"/>
      <c r="G30" s="126"/>
    </row>
    <row r="31" spans="1:7" ht="19.5" customHeight="1" x14ac:dyDescent="0.25">
      <c r="E31" s="126"/>
      <c r="F31" s="126"/>
      <c r="G31" s="126"/>
    </row>
    <row r="32" spans="1:7" x14ac:dyDescent="0.25">
      <c r="A32" s="120">
        <v>7</v>
      </c>
      <c r="B32" s="120"/>
      <c r="C32" s="121" t="s">
        <v>24</v>
      </c>
      <c r="D32" s="121"/>
      <c r="E32" s="121"/>
      <c r="F32" s="121"/>
      <c r="G32" s="121"/>
    </row>
    <row r="33" spans="2:7" ht="9" customHeight="1" thickBot="1" x14ac:dyDescent="0.3">
      <c r="C33" s="8"/>
      <c r="D33" s="8"/>
    </row>
    <row r="34" spans="2:7" ht="17.25" thickTop="1" thickBot="1" x14ac:dyDescent="0.3">
      <c r="B34" s="10"/>
      <c r="C34" s="4" t="s">
        <v>17</v>
      </c>
      <c r="E34" s="10"/>
      <c r="F34" s="118" t="s">
        <v>25</v>
      </c>
      <c r="G34" s="119"/>
    </row>
    <row r="35" spans="2:7" ht="17.25" thickTop="1" thickBot="1" x14ac:dyDescent="0.3">
      <c r="B35" s="10"/>
      <c r="C35" s="4" t="s">
        <v>18</v>
      </c>
      <c r="E35" s="10"/>
      <c r="F35" s="118" t="s">
        <v>26</v>
      </c>
      <c r="G35" s="119"/>
    </row>
    <row r="36" spans="2:7" ht="17.25" thickTop="1" thickBot="1" x14ac:dyDescent="0.3">
      <c r="B36" s="10"/>
      <c r="C36" s="118" t="s">
        <v>19</v>
      </c>
      <c r="D36" s="122"/>
      <c r="E36" s="10"/>
      <c r="F36" s="118" t="s">
        <v>27</v>
      </c>
      <c r="G36" s="119"/>
    </row>
    <row r="37" spans="2:7" ht="17.25" thickTop="1" thickBot="1" x14ac:dyDescent="0.3">
      <c r="B37" s="10"/>
      <c r="C37" s="4" t="s">
        <v>20</v>
      </c>
      <c r="E37" s="10"/>
      <c r="F37" s="118" t="s">
        <v>28</v>
      </c>
      <c r="G37" s="119"/>
    </row>
    <row r="38" spans="2:7" ht="17.25" thickTop="1" thickBot="1" x14ac:dyDescent="0.3">
      <c r="B38" s="10"/>
      <c r="C38" s="4" t="s">
        <v>21</v>
      </c>
      <c r="E38" s="10"/>
      <c r="F38" s="118" t="s">
        <v>29</v>
      </c>
      <c r="G38" s="119"/>
    </row>
    <row r="39" spans="2:7" ht="17.25" thickTop="1" thickBot="1" x14ac:dyDescent="0.3">
      <c r="B39" s="10"/>
      <c r="C39" s="4" t="s">
        <v>22</v>
      </c>
      <c r="E39" s="10"/>
      <c r="F39" s="118" t="s">
        <v>30</v>
      </c>
      <c r="G39" s="119"/>
    </row>
    <row r="40" spans="2:7" ht="17.25" thickTop="1" thickBot="1" x14ac:dyDescent="0.3">
      <c r="B40" s="10"/>
      <c r="C40" s="4" t="s">
        <v>23</v>
      </c>
      <c r="E40" s="10"/>
      <c r="F40" s="118" t="s">
        <v>31</v>
      </c>
      <c r="G40" s="119"/>
    </row>
    <row r="41" spans="2:7" ht="16.5" thickTop="1" x14ac:dyDescent="0.25">
      <c r="G41" s="25"/>
    </row>
  </sheetData>
  <mergeCells count="42">
    <mergeCell ref="C25:G25"/>
    <mergeCell ref="A13:B13"/>
    <mergeCell ref="D8:G8"/>
    <mergeCell ref="A9:B9"/>
    <mergeCell ref="D9:G9"/>
    <mergeCell ref="D10:G10"/>
    <mergeCell ref="A11:B11"/>
    <mergeCell ref="D11:G11"/>
    <mergeCell ref="F1:G1"/>
    <mergeCell ref="F2:G2"/>
    <mergeCell ref="C3:G3"/>
    <mergeCell ref="C5:G5"/>
    <mergeCell ref="A7:B7"/>
    <mergeCell ref="D7:G7"/>
    <mergeCell ref="D13:G13"/>
    <mergeCell ref="D14:E14"/>
    <mergeCell ref="D16:E16"/>
    <mergeCell ref="D17:G17"/>
    <mergeCell ref="D18:E18"/>
    <mergeCell ref="D19:G19"/>
    <mergeCell ref="D21:G21"/>
    <mergeCell ref="A24:B24"/>
    <mergeCell ref="D20:E20"/>
    <mergeCell ref="D22:E22"/>
    <mergeCell ref="A26:B26"/>
    <mergeCell ref="D26:E26"/>
    <mergeCell ref="E31:G31"/>
    <mergeCell ref="A29:B29"/>
    <mergeCell ref="E29:G29"/>
    <mergeCell ref="E30:G30"/>
    <mergeCell ref="A27:B27"/>
    <mergeCell ref="D27:E27"/>
    <mergeCell ref="F38:G38"/>
    <mergeCell ref="F39:G39"/>
    <mergeCell ref="F40:G40"/>
    <mergeCell ref="A32:B32"/>
    <mergeCell ref="C32:G32"/>
    <mergeCell ref="F34:G34"/>
    <mergeCell ref="F35:G35"/>
    <mergeCell ref="C36:D36"/>
    <mergeCell ref="F36:G36"/>
    <mergeCell ref="F37:G37"/>
  </mergeCells>
  <pageMargins left="0.34" right="0.35" top="0.26" bottom="0.26" header="0.16" footer="0.16"/>
  <pageSetup scale="95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view="pageBreakPreview" topLeftCell="A10" zoomScaleSheetLayoutView="100" workbookViewId="0">
      <selection activeCell="F18" sqref="F18"/>
    </sheetView>
  </sheetViews>
  <sheetFormatPr defaultColWidth="9.140625" defaultRowHeight="15.75" x14ac:dyDescent="0.25"/>
  <cols>
    <col min="1" max="1" width="2.7109375" style="24" bestFit="1" customWidth="1"/>
    <col min="2" max="2" width="3.140625" style="24" customWidth="1"/>
    <col min="3" max="3" width="46.140625" style="4" customWidth="1"/>
    <col min="4" max="5" width="6.7109375" style="4" customWidth="1"/>
    <col min="6" max="6" width="16.28515625" style="36" customWidth="1"/>
    <col min="7" max="7" width="17" style="4" customWidth="1"/>
    <col min="8" max="16384" width="9.140625" style="4"/>
  </cols>
  <sheetData>
    <row r="1" spans="1:8" x14ac:dyDescent="0.25">
      <c r="F1" s="145" t="s">
        <v>4</v>
      </c>
      <c r="G1" s="145"/>
    </row>
    <row r="2" spans="1:8" x14ac:dyDescent="0.25">
      <c r="F2" s="145"/>
      <c r="G2" s="145"/>
    </row>
    <row r="3" spans="1:8" ht="33" customHeight="1" x14ac:dyDescent="0.25">
      <c r="C3" s="146" t="s">
        <v>32</v>
      </c>
      <c r="D3" s="147"/>
      <c r="E3" s="147"/>
      <c r="F3" s="147"/>
      <c r="G3" s="147"/>
    </row>
    <row r="4" spans="1:8" ht="10.5" customHeight="1" x14ac:dyDescent="0.25">
      <c r="C4" s="13"/>
      <c r="D4" s="24"/>
      <c r="E4" s="24"/>
      <c r="G4" s="24"/>
    </row>
    <row r="5" spans="1:8" ht="33" customHeight="1" x14ac:dyDescent="0.25">
      <c r="C5" s="146" t="s">
        <v>33</v>
      </c>
      <c r="D5" s="146"/>
      <c r="E5" s="146"/>
      <c r="F5" s="146"/>
      <c r="G5" s="146"/>
    </row>
    <row r="6" spans="1:8" ht="9.75" customHeight="1" x14ac:dyDescent="0.25"/>
    <row r="7" spans="1:8" ht="22.5" customHeight="1" x14ac:dyDescent="0.25">
      <c r="A7" s="130">
        <v>1</v>
      </c>
      <c r="B7" s="130"/>
      <c r="C7" s="2" t="s">
        <v>0</v>
      </c>
      <c r="D7" s="148" t="s">
        <v>142</v>
      </c>
      <c r="E7" s="148"/>
      <c r="F7" s="148"/>
      <c r="G7" s="148"/>
      <c r="H7" s="7"/>
    </row>
    <row r="8" spans="1:8" ht="9.75" customHeight="1" x14ac:dyDescent="0.25">
      <c r="A8" s="23"/>
      <c r="B8" s="23"/>
      <c r="C8" s="2"/>
      <c r="D8" s="130"/>
      <c r="E8" s="130"/>
      <c r="F8" s="130"/>
      <c r="G8" s="130"/>
      <c r="H8" s="7"/>
    </row>
    <row r="9" spans="1:8" ht="63.75" customHeight="1" x14ac:dyDescent="0.25">
      <c r="A9" s="130">
        <v>2</v>
      </c>
      <c r="B9" s="130"/>
      <c r="C9" s="2" t="s">
        <v>1</v>
      </c>
      <c r="D9" s="149" t="s">
        <v>96</v>
      </c>
      <c r="E9" s="149"/>
      <c r="F9" s="149"/>
      <c r="G9" s="149"/>
      <c r="H9" s="7"/>
    </row>
    <row r="10" spans="1:8" ht="9.75" customHeight="1" x14ac:dyDescent="0.25">
      <c r="A10" s="23"/>
      <c r="B10" s="23"/>
      <c r="C10" s="2"/>
      <c r="D10" s="130"/>
      <c r="E10" s="130"/>
      <c r="F10" s="130"/>
      <c r="G10" s="130"/>
      <c r="H10" s="7"/>
    </row>
    <row r="11" spans="1:8" ht="21" customHeight="1" x14ac:dyDescent="0.25">
      <c r="A11" s="130">
        <v>3</v>
      </c>
      <c r="B11" s="130"/>
      <c r="C11" s="2" t="s">
        <v>2</v>
      </c>
      <c r="D11" s="150" t="s">
        <v>36</v>
      </c>
      <c r="E11" s="150"/>
      <c r="F11" s="150"/>
      <c r="G11" s="150"/>
      <c r="H11" s="7"/>
    </row>
    <row r="12" spans="1:8" ht="8.25" customHeight="1" x14ac:dyDescent="0.25">
      <c r="A12" s="23"/>
      <c r="B12" s="23"/>
      <c r="C12" s="2"/>
      <c r="D12" s="21"/>
      <c r="E12" s="21"/>
      <c r="F12" s="34"/>
      <c r="G12" s="21"/>
      <c r="H12" s="7"/>
    </row>
    <row r="13" spans="1:8" ht="21" customHeight="1" x14ac:dyDescent="0.25">
      <c r="A13" s="130">
        <v>4</v>
      </c>
      <c r="B13" s="130"/>
      <c r="C13" s="2" t="s">
        <v>39</v>
      </c>
      <c r="D13" s="131"/>
      <c r="E13" s="131"/>
      <c r="F13" s="131"/>
      <c r="G13" s="131"/>
      <c r="H13" s="7"/>
    </row>
    <row r="14" spans="1:8" ht="21" customHeight="1" x14ac:dyDescent="0.25">
      <c r="A14" s="23"/>
      <c r="B14" s="23"/>
      <c r="C14" s="2"/>
      <c r="D14" s="134" t="s">
        <v>42</v>
      </c>
      <c r="E14" s="135"/>
      <c r="F14" s="37" t="s">
        <v>35</v>
      </c>
      <c r="G14" s="37" t="s">
        <v>40</v>
      </c>
      <c r="H14" s="7"/>
    </row>
    <row r="15" spans="1:8" ht="9.75" customHeight="1" x14ac:dyDescent="0.25">
      <c r="A15" s="23"/>
      <c r="B15" s="23"/>
      <c r="C15" s="2"/>
    </row>
    <row r="16" spans="1:8" ht="18.75" customHeight="1" x14ac:dyDescent="0.25">
      <c r="A16" s="23"/>
      <c r="B16" s="23"/>
      <c r="C16" s="2" t="s">
        <v>5</v>
      </c>
      <c r="D16" s="132">
        <v>0</v>
      </c>
      <c r="E16" s="133"/>
      <c r="F16" s="27">
        <v>9.5660000000000007</v>
      </c>
      <c r="G16" s="27">
        <f>D16+F16</f>
        <v>9.5660000000000007</v>
      </c>
    </row>
    <row r="17" spans="1:7" ht="10.5" customHeight="1" x14ac:dyDescent="0.25">
      <c r="A17" s="23"/>
      <c r="B17" s="23"/>
      <c r="C17" s="2"/>
      <c r="D17" s="130"/>
      <c r="E17" s="130"/>
      <c r="F17" s="130"/>
      <c r="G17" s="130"/>
    </row>
    <row r="18" spans="1:7" ht="21" customHeight="1" x14ac:dyDescent="0.25">
      <c r="A18" s="23"/>
      <c r="B18" s="23"/>
      <c r="C18" s="2" t="s">
        <v>6</v>
      </c>
      <c r="D18" s="132">
        <v>0</v>
      </c>
      <c r="E18" s="133"/>
      <c r="F18" s="27">
        <f>0+2.391</f>
        <v>2.391</v>
      </c>
      <c r="G18" s="27">
        <f>D18+F18</f>
        <v>2.391</v>
      </c>
    </row>
    <row r="19" spans="1:7" ht="8.25" customHeight="1" x14ac:dyDescent="0.25">
      <c r="A19" s="23"/>
      <c r="B19" s="23"/>
      <c r="C19" s="2"/>
      <c r="D19" s="179"/>
      <c r="E19" s="179"/>
      <c r="F19" s="179"/>
      <c r="G19" s="179"/>
    </row>
    <row r="20" spans="1:7" ht="21" customHeight="1" x14ac:dyDescent="0.25">
      <c r="A20" s="23"/>
      <c r="B20" s="23"/>
      <c r="C20" s="2" t="s">
        <v>7</v>
      </c>
      <c r="D20" s="136">
        <v>0</v>
      </c>
      <c r="E20" s="137"/>
      <c r="F20" s="41">
        <v>0</v>
      </c>
      <c r="G20" s="41">
        <f>D20+F20</f>
        <v>0</v>
      </c>
    </row>
    <row r="21" spans="1:7" ht="7.5" customHeight="1" x14ac:dyDescent="0.25">
      <c r="A21" s="23"/>
      <c r="B21" s="23"/>
      <c r="C21" s="2"/>
      <c r="D21" s="179"/>
      <c r="E21" s="179"/>
      <c r="F21" s="179"/>
      <c r="G21" s="179"/>
    </row>
    <row r="22" spans="1:7" ht="21" customHeight="1" x14ac:dyDescent="0.25">
      <c r="A22" s="23"/>
      <c r="B22" s="23"/>
      <c r="C22" s="2" t="s">
        <v>8</v>
      </c>
      <c r="D22" s="132">
        <v>0</v>
      </c>
      <c r="E22" s="133"/>
      <c r="F22" s="27">
        <v>0</v>
      </c>
      <c r="G22" s="27">
        <f>D22+F22</f>
        <v>0</v>
      </c>
    </row>
    <row r="23" spans="1:7" ht="9" customHeight="1" x14ac:dyDescent="0.25">
      <c r="A23" s="23"/>
      <c r="B23" s="23"/>
      <c r="C23" s="2"/>
      <c r="D23" s="2"/>
    </row>
    <row r="24" spans="1:7" ht="21.75" customHeight="1" x14ac:dyDescent="0.25">
      <c r="A24" s="130">
        <v>5</v>
      </c>
      <c r="B24" s="130"/>
      <c r="C24" s="9" t="s">
        <v>9</v>
      </c>
      <c r="D24" s="9"/>
      <c r="E24" s="6"/>
    </row>
    <row r="25" spans="1:7" x14ac:dyDescent="0.25">
      <c r="C25" s="129" t="s">
        <v>10</v>
      </c>
      <c r="D25" s="129"/>
      <c r="E25" s="129"/>
      <c r="F25" s="129"/>
      <c r="G25" s="129"/>
    </row>
    <row r="26" spans="1:7" s="11" customFormat="1" ht="27" customHeight="1" x14ac:dyDescent="0.25">
      <c r="A26" s="123" t="s">
        <v>11</v>
      </c>
      <c r="B26" s="123"/>
      <c r="C26" s="14" t="s">
        <v>12</v>
      </c>
      <c r="D26" s="124" t="s">
        <v>13</v>
      </c>
      <c r="E26" s="125"/>
      <c r="F26" s="14" t="s">
        <v>14</v>
      </c>
      <c r="G26" s="14" t="s">
        <v>15</v>
      </c>
    </row>
    <row r="27" spans="1:7" x14ac:dyDescent="0.25">
      <c r="A27" s="126"/>
      <c r="B27" s="126"/>
      <c r="C27" s="49">
        <v>0</v>
      </c>
      <c r="D27" s="127">
        <v>0</v>
      </c>
      <c r="E27" s="128"/>
      <c r="F27" s="49">
        <v>0</v>
      </c>
      <c r="G27" s="49">
        <v>0</v>
      </c>
    </row>
    <row r="29" spans="1:7" ht="19.5" customHeight="1" x14ac:dyDescent="0.25">
      <c r="A29" s="120">
        <v>6</v>
      </c>
      <c r="B29" s="120"/>
      <c r="C29" s="4" t="s">
        <v>16</v>
      </c>
      <c r="E29" s="126"/>
      <c r="F29" s="126"/>
      <c r="G29" s="126"/>
    </row>
    <row r="30" spans="1:7" ht="19.5" customHeight="1" x14ac:dyDescent="0.25">
      <c r="E30" s="126"/>
      <c r="F30" s="126"/>
      <c r="G30" s="126"/>
    </row>
    <row r="31" spans="1:7" ht="19.5" customHeight="1" x14ac:dyDescent="0.25">
      <c r="E31" s="126"/>
      <c r="F31" s="126"/>
      <c r="G31" s="126"/>
    </row>
    <row r="33" spans="1:7" x14ac:dyDescent="0.25">
      <c r="A33" s="120">
        <v>7</v>
      </c>
      <c r="B33" s="120"/>
      <c r="C33" s="121" t="s">
        <v>24</v>
      </c>
      <c r="D33" s="121"/>
      <c r="E33" s="121"/>
      <c r="F33" s="121"/>
      <c r="G33" s="121"/>
    </row>
    <row r="34" spans="1:7" ht="9" customHeight="1" thickBot="1" x14ac:dyDescent="0.3">
      <c r="C34" s="8"/>
      <c r="D34" s="8"/>
    </row>
    <row r="35" spans="1:7" ht="17.25" thickTop="1" thickBot="1" x14ac:dyDescent="0.3">
      <c r="B35" s="10"/>
      <c r="C35" s="4" t="s">
        <v>17</v>
      </c>
      <c r="E35" s="10"/>
      <c r="F35" s="118" t="s">
        <v>25</v>
      </c>
      <c r="G35" s="119"/>
    </row>
    <row r="36" spans="1:7" ht="17.25" thickTop="1" thickBot="1" x14ac:dyDescent="0.3">
      <c r="B36" s="10"/>
      <c r="C36" s="4" t="s">
        <v>18</v>
      </c>
      <c r="E36" s="10"/>
      <c r="F36" s="118" t="s">
        <v>26</v>
      </c>
      <c r="G36" s="119"/>
    </row>
    <row r="37" spans="1:7" ht="17.25" thickTop="1" thickBot="1" x14ac:dyDescent="0.3">
      <c r="B37" s="10"/>
      <c r="C37" s="118" t="s">
        <v>19</v>
      </c>
      <c r="D37" s="122"/>
      <c r="E37" s="10"/>
      <c r="F37" s="118" t="s">
        <v>27</v>
      </c>
      <c r="G37" s="119"/>
    </row>
    <row r="38" spans="1:7" ht="17.25" thickTop="1" thickBot="1" x14ac:dyDescent="0.3">
      <c r="B38" s="10"/>
      <c r="C38" s="4" t="s">
        <v>20</v>
      </c>
      <c r="E38" s="10"/>
      <c r="F38" s="118" t="s">
        <v>28</v>
      </c>
      <c r="G38" s="119"/>
    </row>
    <row r="39" spans="1:7" ht="17.25" thickTop="1" thickBot="1" x14ac:dyDescent="0.3">
      <c r="B39" s="10"/>
      <c r="C39" s="4" t="s">
        <v>21</v>
      </c>
      <c r="E39" s="10"/>
      <c r="F39" s="118" t="s">
        <v>29</v>
      </c>
      <c r="G39" s="119"/>
    </row>
    <row r="40" spans="1:7" ht="17.25" thickTop="1" thickBot="1" x14ac:dyDescent="0.3">
      <c r="B40" s="10"/>
      <c r="C40" s="4" t="s">
        <v>22</v>
      </c>
      <c r="E40" s="10"/>
      <c r="F40" s="118" t="s">
        <v>30</v>
      </c>
      <c r="G40" s="119"/>
    </row>
    <row r="41" spans="1:7" ht="17.25" thickTop="1" thickBot="1" x14ac:dyDescent="0.3">
      <c r="B41" s="10"/>
      <c r="C41" s="4" t="s">
        <v>23</v>
      </c>
      <c r="E41" s="10"/>
      <c r="F41" s="118" t="s">
        <v>31</v>
      </c>
      <c r="G41" s="119"/>
    </row>
    <row r="42" spans="1:7" ht="16.5" thickTop="1" x14ac:dyDescent="0.25">
      <c r="G42" s="25"/>
    </row>
  </sheetData>
  <mergeCells count="42">
    <mergeCell ref="F1:G1"/>
    <mergeCell ref="F2:G2"/>
    <mergeCell ref="C3:G3"/>
    <mergeCell ref="C5:G5"/>
    <mergeCell ref="A7:B7"/>
    <mergeCell ref="D7:G7"/>
    <mergeCell ref="D8:G8"/>
    <mergeCell ref="A9:B9"/>
    <mergeCell ref="D9:G9"/>
    <mergeCell ref="D10:G10"/>
    <mergeCell ref="A11:B11"/>
    <mergeCell ref="D11:G11"/>
    <mergeCell ref="C25:G25"/>
    <mergeCell ref="A13:B13"/>
    <mergeCell ref="D13:G13"/>
    <mergeCell ref="D14:E14"/>
    <mergeCell ref="D16:E16"/>
    <mergeCell ref="D17:G17"/>
    <mergeCell ref="D18:E18"/>
    <mergeCell ref="D19:G19"/>
    <mergeCell ref="D21:G21"/>
    <mergeCell ref="A24:B24"/>
    <mergeCell ref="D20:E20"/>
    <mergeCell ref="D22:E22"/>
    <mergeCell ref="A26:B26"/>
    <mergeCell ref="D26:E26"/>
    <mergeCell ref="A27:B27"/>
    <mergeCell ref="D27:E27"/>
    <mergeCell ref="E31:G31"/>
    <mergeCell ref="A29:B29"/>
    <mergeCell ref="E29:G29"/>
    <mergeCell ref="E30:G30"/>
    <mergeCell ref="F38:G38"/>
    <mergeCell ref="F39:G39"/>
    <mergeCell ref="F40:G40"/>
    <mergeCell ref="F41:G41"/>
    <mergeCell ref="A33:B33"/>
    <mergeCell ref="C33:G33"/>
    <mergeCell ref="F35:G35"/>
    <mergeCell ref="F36:G36"/>
    <mergeCell ref="C37:D37"/>
    <mergeCell ref="F37:G37"/>
  </mergeCells>
  <pageMargins left="0.34" right="0.35" top="0.26" bottom="0.26" header="0.16" footer="0.16"/>
  <pageSetup scale="95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view="pageBreakPreview" topLeftCell="A16" zoomScaleSheetLayoutView="100" workbookViewId="0">
      <selection activeCell="K27" sqref="K27"/>
    </sheetView>
  </sheetViews>
  <sheetFormatPr defaultColWidth="9.140625" defaultRowHeight="15.75" x14ac:dyDescent="0.25"/>
  <cols>
    <col min="1" max="1" width="2.7109375" style="24" bestFit="1" customWidth="1"/>
    <col min="2" max="2" width="3.140625" style="24" customWidth="1"/>
    <col min="3" max="3" width="46.140625" style="4" customWidth="1"/>
    <col min="4" max="5" width="6.7109375" style="4" customWidth="1"/>
    <col min="6" max="6" width="16.28515625" style="36" customWidth="1"/>
    <col min="7" max="7" width="17" style="4" customWidth="1"/>
    <col min="8" max="16384" width="9.140625" style="4"/>
  </cols>
  <sheetData>
    <row r="1" spans="1:8" x14ac:dyDescent="0.25">
      <c r="F1" s="145" t="s">
        <v>4</v>
      </c>
      <c r="G1" s="145"/>
    </row>
    <row r="2" spans="1:8" x14ac:dyDescent="0.25">
      <c r="F2" s="145"/>
      <c r="G2" s="145"/>
    </row>
    <row r="3" spans="1:8" ht="33" customHeight="1" x14ac:dyDescent="0.25">
      <c r="C3" s="146" t="s">
        <v>32</v>
      </c>
      <c r="D3" s="147"/>
      <c r="E3" s="147"/>
      <c r="F3" s="147"/>
      <c r="G3" s="147"/>
    </row>
    <row r="4" spans="1:8" ht="10.5" customHeight="1" x14ac:dyDescent="0.25">
      <c r="C4" s="13"/>
      <c r="D4" s="24"/>
      <c r="E4" s="24"/>
      <c r="G4" s="24"/>
    </row>
    <row r="5" spans="1:8" ht="33" customHeight="1" x14ac:dyDescent="0.25">
      <c r="C5" s="146" t="s">
        <v>33</v>
      </c>
      <c r="D5" s="146"/>
      <c r="E5" s="146"/>
      <c r="F5" s="146"/>
      <c r="G5" s="146"/>
    </row>
    <row r="6" spans="1:8" ht="9.75" customHeight="1" x14ac:dyDescent="0.25"/>
    <row r="7" spans="1:8" ht="22.5" customHeight="1" x14ac:dyDescent="0.25">
      <c r="A7" s="130">
        <v>1</v>
      </c>
      <c r="B7" s="130"/>
      <c r="C7" s="2" t="s">
        <v>0</v>
      </c>
      <c r="D7" s="148" t="s">
        <v>108</v>
      </c>
      <c r="E7" s="148"/>
      <c r="F7" s="148"/>
      <c r="G7" s="148"/>
      <c r="H7" s="7"/>
    </row>
    <row r="8" spans="1:8" ht="9.75" customHeight="1" x14ac:dyDescent="0.25">
      <c r="A8" s="23"/>
      <c r="B8" s="23"/>
      <c r="C8" s="2"/>
      <c r="D8" s="130"/>
      <c r="E8" s="130"/>
      <c r="F8" s="130"/>
      <c r="G8" s="130"/>
      <c r="H8" s="7"/>
    </row>
    <row r="9" spans="1:8" ht="84" customHeight="1" x14ac:dyDescent="0.25">
      <c r="A9" s="130">
        <v>2</v>
      </c>
      <c r="B9" s="130"/>
      <c r="C9" s="2" t="s">
        <v>1</v>
      </c>
      <c r="D9" s="149" t="s">
        <v>97</v>
      </c>
      <c r="E9" s="149"/>
      <c r="F9" s="149"/>
      <c r="G9" s="149"/>
      <c r="H9" s="7"/>
    </row>
    <row r="10" spans="1:8" ht="9.75" customHeight="1" x14ac:dyDescent="0.25">
      <c r="A10" s="23"/>
      <c r="B10" s="23"/>
      <c r="C10" s="2"/>
      <c r="D10" s="130"/>
      <c r="E10" s="130"/>
      <c r="F10" s="130"/>
      <c r="G10" s="130"/>
      <c r="H10" s="7"/>
    </row>
    <row r="11" spans="1:8" ht="21" customHeight="1" x14ac:dyDescent="0.25">
      <c r="A11" s="130">
        <v>3</v>
      </c>
      <c r="B11" s="130"/>
      <c r="C11" s="2" t="s">
        <v>2</v>
      </c>
      <c r="D11" s="150" t="s">
        <v>65</v>
      </c>
      <c r="E11" s="150"/>
      <c r="F11" s="150"/>
      <c r="G11" s="150"/>
      <c r="H11" s="7"/>
    </row>
    <row r="12" spans="1:8" ht="8.25" customHeight="1" x14ac:dyDescent="0.25">
      <c r="A12" s="23"/>
      <c r="B12" s="23"/>
      <c r="C12" s="2"/>
      <c r="D12" s="21"/>
      <c r="E12" s="21"/>
      <c r="F12" s="34"/>
      <c r="G12" s="21"/>
      <c r="H12" s="7"/>
    </row>
    <row r="13" spans="1:8" ht="21" customHeight="1" x14ac:dyDescent="0.25">
      <c r="A13" s="130">
        <v>4</v>
      </c>
      <c r="B13" s="130"/>
      <c r="C13" s="2" t="s">
        <v>39</v>
      </c>
      <c r="D13" s="131"/>
      <c r="E13" s="131"/>
      <c r="F13" s="131"/>
      <c r="G13" s="131"/>
      <c r="H13" s="7"/>
    </row>
    <row r="14" spans="1:8" ht="21" customHeight="1" x14ac:dyDescent="0.25">
      <c r="A14" s="23"/>
      <c r="B14" s="23"/>
      <c r="C14" s="2"/>
      <c r="D14" s="134" t="s">
        <v>42</v>
      </c>
      <c r="E14" s="135"/>
      <c r="F14" s="37" t="s">
        <v>35</v>
      </c>
      <c r="G14" s="37" t="s">
        <v>40</v>
      </c>
      <c r="H14" s="7"/>
    </row>
    <row r="15" spans="1:8" ht="9.75" customHeight="1" x14ac:dyDescent="0.25">
      <c r="A15" s="23"/>
      <c r="B15" s="23"/>
      <c r="C15" s="2"/>
    </row>
    <row r="16" spans="1:8" ht="18.75" customHeight="1" x14ac:dyDescent="0.25">
      <c r="A16" s="23"/>
      <c r="B16" s="23"/>
      <c r="C16" s="2" t="s">
        <v>5</v>
      </c>
      <c r="D16" s="132">
        <v>18.8</v>
      </c>
      <c r="E16" s="133"/>
      <c r="F16" s="27">
        <v>1.2</v>
      </c>
      <c r="G16" s="27">
        <f>D16+F16</f>
        <v>20</v>
      </c>
    </row>
    <row r="17" spans="1:7" ht="10.5" customHeight="1" x14ac:dyDescent="0.25">
      <c r="A17" s="23"/>
      <c r="B17" s="23"/>
      <c r="C17" s="2"/>
      <c r="D17" s="130"/>
      <c r="E17" s="130"/>
      <c r="F17" s="130"/>
      <c r="G17" s="130"/>
    </row>
    <row r="18" spans="1:7" ht="21" customHeight="1" x14ac:dyDescent="0.25">
      <c r="A18" s="23"/>
      <c r="B18" s="23"/>
      <c r="C18" s="2" t="s">
        <v>6</v>
      </c>
      <c r="D18" s="151">
        <v>14.1</v>
      </c>
      <c r="E18" s="152"/>
      <c r="F18" s="61">
        <v>0</v>
      </c>
      <c r="G18" s="61">
        <f>D18+F18</f>
        <v>14.1</v>
      </c>
    </row>
    <row r="19" spans="1:7" ht="8.25" customHeight="1" x14ac:dyDescent="0.25">
      <c r="A19" s="23"/>
      <c r="B19" s="23"/>
      <c r="C19" s="2"/>
      <c r="D19" s="186"/>
      <c r="E19" s="186"/>
      <c r="F19" s="186"/>
      <c r="G19" s="186"/>
    </row>
    <row r="20" spans="1:7" ht="21" customHeight="1" x14ac:dyDescent="0.25">
      <c r="A20" s="23"/>
      <c r="B20" s="23"/>
      <c r="C20" s="2" t="s">
        <v>7</v>
      </c>
      <c r="D20" s="159">
        <v>4.7030000000000003</v>
      </c>
      <c r="E20" s="160"/>
      <c r="F20" s="62">
        <v>0</v>
      </c>
      <c r="G20" s="62">
        <f>D20+F20</f>
        <v>4.7030000000000003</v>
      </c>
    </row>
    <row r="21" spans="1:7" ht="7.5" customHeight="1" x14ac:dyDescent="0.25">
      <c r="A21" s="23"/>
      <c r="B21" s="23"/>
      <c r="C21" s="2"/>
      <c r="D21" s="179"/>
      <c r="E21" s="179"/>
      <c r="F21" s="179"/>
      <c r="G21" s="179"/>
    </row>
    <row r="22" spans="1:7" ht="21" customHeight="1" x14ac:dyDescent="0.25">
      <c r="A22" s="23"/>
      <c r="B22" s="23"/>
      <c r="C22" s="2" t="s">
        <v>8</v>
      </c>
      <c r="D22" s="136">
        <f>4.698+4.696+4.703</f>
        <v>14.097000000000001</v>
      </c>
      <c r="E22" s="137"/>
      <c r="F22" s="27">
        <v>0</v>
      </c>
      <c r="G22" s="27">
        <f>D22+F22</f>
        <v>14.097000000000001</v>
      </c>
    </row>
    <row r="23" spans="1:7" ht="9" customHeight="1" x14ac:dyDescent="0.25">
      <c r="A23" s="23"/>
      <c r="B23" s="23"/>
      <c r="C23" s="2"/>
      <c r="D23" s="2"/>
    </row>
    <row r="24" spans="1:7" ht="21.75" customHeight="1" x14ac:dyDescent="0.25">
      <c r="A24" s="130">
        <v>5</v>
      </c>
      <c r="B24" s="130"/>
      <c r="C24" s="9" t="s">
        <v>9</v>
      </c>
      <c r="D24" s="9"/>
      <c r="E24" s="6"/>
      <c r="F24" s="106"/>
    </row>
    <row r="25" spans="1:7" x14ac:dyDescent="0.25">
      <c r="C25" s="129" t="s">
        <v>10</v>
      </c>
      <c r="D25" s="129"/>
      <c r="E25" s="129"/>
      <c r="F25" s="129"/>
      <c r="G25" s="129"/>
    </row>
    <row r="26" spans="1:7" s="11" customFormat="1" ht="27" customHeight="1" x14ac:dyDescent="0.25">
      <c r="A26" s="123" t="s">
        <v>11</v>
      </c>
      <c r="B26" s="123"/>
      <c r="C26" s="14" t="s">
        <v>12</v>
      </c>
      <c r="D26" s="124" t="s">
        <v>13</v>
      </c>
      <c r="E26" s="125"/>
      <c r="F26" s="14" t="s">
        <v>14</v>
      </c>
      <c r="G26" s="14" t="s">
        <v>15</v>
      </c>
    </row>
    <row r="27" spans="1:7" s="11" customFormat="1" x14ac:dyDescent="0.25">
      <c r="A27" s="126">
        <v>1</v>
      </c>
      <c r="B27" s="126"/>
      <c r="C27" s="51" t="s">
        <v>202</v>
      </c>
      <c r="D27" s="127" t="s">
        <v>155</v>
      </c>
      <c r="E27" s="128"/>
      <c r="F27" s="90">
        <v>7252</v>
      </c>
      <c r="G27" s="90">
        <v>0</v>
      </c>
    </row>
    <row r="28" spans="1:7" s="11" customFormat="1" x14ac:dyDescent="0.25">
      <c r="A28" s="126">
        <v>2</v>
      </c>
      <c r="B28" s="126"/>
      <c r="C28" s="51" t="s">
        <v>203</v>
      </c>
      <c r="D28" s="127" t="s">
        <v>155</v>
      </c>
      <c r="E28" s="128"/>
      <c r="F28" s="90">
        <v>1384</v>
      </c>
      <c r="G28" s="90">
        <v>0</v>
      </c>
    </row>
    <row r="30" spans="1:7" ht="19.5" customHeight="1" x14ac:dyDescent="0.25">
      <c r="A30" s="120">
        <v>6</v>
      </c>
      <c r="B30" s="120"/>
      <c r="C30" s="4" t="s">
        <v>16</v>
      </c>
      <c r="E30" s="126"/>
      <c r="F30" s="126"/>
      <c r="G30" s="126"/>
    </row>
    <row r="31" spans="1:7" ht="19.5" customHeight="1" x14ac:dyDescent="0.25">
      <c r="E31" s="126"/>
      <c r="F31" s="126"/>
      <c r="G31" s="126"/>
    </row>
    <row r="32" spans="1:7" ht="19.5" customHeight="1" x14ac:dyDescent="0.25">
      <c r="E32" s="126"/>
      <c r="F32" s="126"/>
      <c r="G32" s="126"/>
    </row>
    <row r="34" spans="1:7" x14ac:dyDescent="0.25">
      <c r="A34" s="120">
        <v>7</v>
      </c>
      <c r="B34" s="120"/>
      <c r="C34" s="121" t="s">
        <v>24</v>
      </c>
      <c r="D34" s="121"/>
      <c r="E34" s="121"/>
      <c r="F34" s="121"/>
      <c r="G34" s="121"/>
    </row>
    <row r="35" spans="1:7" ht="9" customHeight="1" thickBot="1" x14ac:dyDescent="0.3">
      <c r="C35" s="8"/>
      <c r="D35" s="8"/>
    </row>
    <row r="36" spans="1:7" ht="17.25" thickTop="1" thickBot="1" x14ac:dyDescent="0.3">
      <c r="B36" s="10"/>
      <c r="C36" s="4" t="s">
        <v>17</v>
      </c>
      <c r="E36" s="10"/>
      <c r="F36" s="118" t="s">
        <v>25</v>
      </c>
      <c r="G36" s="119"/>
    </row>
    <row r="37" spans="1:7" ht="17.25" thickTop="1" thickBot="1" x14ac:dyDescent="0.3">
      <c r="B37" s="10"/>
      <c r="C37" s="4" t="s">
        <v>18</v>
      </c>
      <c r="E37" s="10"/>
      <c r="F37" s="118" t="s">
        <v>26</v>
      </c>
      <c r="G37" s="119"/>
    </row>
    <row r="38" spans="1:7" ht="17.25" thickTop="1" thickBot="1" x14ac:dyDescent="0.3">
      <c r="B38" s="10"/>
      <c r="C38" s="118" t="s">
        <v>19</v>
      </c>
      <c r="D38" s="122"/>
      <c r="E38" s="10"/>
      <c r="F38" s="118" t="s">
        <v>27</v>
      </c>
      <c r="G38" s="119"/>
    </row>
    <row r="39" spans="1:7" ht="17.25" thickTop="1" thickBot="1" x14ac:dyDescent="0.3">
      <c r="B39" s="10"/>
      <c r="C39" s="4" t="s">
        <v>20</v>
      </c>
      <c r="E39" s="10"/>
      <c r="F39" s="118" t="s">
        <v>28</v>
      </c>
      <c r="G39" s="119"/>
    </row>
    <row r="40" spans="1:7" ht="17.25" thickTop="1" thickBot="1" x14ac:dyDescent="0.3">
      <c r="B40" s="10"/>
      <c r="C40" s="4" t="s">
        <v>21</v>
      </c>
      <c r="E40" s="10"/>
      <c r="F40" s="118" t="s">
        <v>29</v>
      </c>
      <c r="G40" s="119"/>
    </row>
    <row r="41" spans="1:7" ht="17.25" thickTop="1" thickBot="1" x14ac:dyDescent="0.3">
      <c r="B41" s="10"/>
      <c r="C41" s="4" t="s">
        <v>22</v>
      </c>
      <c r="E41" s="10"/>
      <c r="F41" s="118" t="s">
        <v>30</v>
      </c>
      <c r="G41" s="119"/>
    </row>
    <row r="42" spans="1:7" ht="17.25" thickTop="1" thickBot="1" x14ac:dyDescent="0.3">
      <c r="B42" s="10"/>
      <c r="C42" s="4" t="s">
        <v>23</v>
      </c>
      <c r="E42" s="10"/>
      <c r="F42" s="118" t="s">
        <v>31</v>
      </c>
      <c r="G42" s="119"/>
    </row>
    <row r="43" spans="1:7" ht="16.5" thickTop="1" x14ac:dyDescent="0.25">
      <c r="G43" s="25"/>
    </row>
  </sheetData>
  <mergeCells count="44">
    <mergeCell ref="F1:G1"/>
    <mergeCell ref="F2:G2"/>
    <mergeCell ref="C3:G3"/>
    <mergeCell ref="C5:G5"/>
    <mergeCell ref="A7:B7"/>
    <mergeCell ref="D7:G7"/>
    <mergeCell ref="D8:G8"/>
    <mergeCell ref="A9:B9"/>
    <mergeCell ref="D9:G9"/>
    <mergeCell ref="D10:G10"/>
    <mergeCell ref="A11:B11"/>
    <mergeCell ref="D11:G11"/>
    <mergeCell ref="C25:G25"/>
    <mergeCell ref="A13:B13"/>
    <mergeCell ref="D13:G13"/>
    <mergeCell ref="D14:E14"/>
    <mergeCell ref="D16:E16"/>
    <mergeCell ref="D17:G17"/>
    <mergeCell ref="D18:E18"/>
    <mergeCell ref="D19:G19"/>
    <mergeCell ref="D21:G21"/>
    <mergeCell ref="A24:B24"/>
    <mergeCell ref="D20:E20"/>
    <mergeCell ref="D22:E22"/>
    <mergeCell ref="A26:B26"/>
    <mergeCell ref="D26:E26"/>
    <mergeCell ref="E32:G32"/>
    <mergeCell ref="A30:B30"/>
    <mergeCell ref="E30:G30"/>
    <mergeCell ref="E31:G31"/>
    <mergeCell ref="A27:B27"/>
    <mergeCell ref="D27:E27"/>
    <mergeCell ref="A28:B28"/>
    <mergeCell ref="D28:E28"/>
    <mergeCell ref="F40:G40"/>
    <mergeCell ref="F41:G41"/>
    <mergeCell ref="F42:G42"/>
    <mergeCell ref="A34:B34"/>
    <mergeCell ref="C34:G34"/>
    <mergeCell ref="F36:G36"/>
    <mergeCell ref="F37:G37"/>
    <mergeCell ref="C38:D38"/>
    <mergeCell ref="F38:G38"/>
    <mergeCell ref="F39:G39"/>
  </mergeCells>
  <pageMargins left="0.34" right="0.35" top="0.26" bottom="0.26" header="0.16" footer="0.16"/>
  <pageSetup scale="95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view="pageBreakPreview" topLeftCell="A13" zoomScaleSheetLayoutView="100" workbookViewId="0">
      <selection activeCell="A27" sqref="A27:XFD29"/>
    </sheetView>
  </sheetViews>
  <sheetFormatPr defaultColWidth="9.140625" defaultRowHeight="15.75" x14ac:dyDescent="0.25"/>
  <cols>
    <col min="1" max="1" width="2.7109375" style="24" bestFit="1" customWidth="1"/>
    <col min="2" max="2" width="3.140625" style="24" customWidth="1"/>
    <col min="3" max="3" width="46.140625" style="4" customWidth="1"/>
    <col min="4" max="5" width="6.7109375" style="4" customWidth="1"/>
    <col min="6" max="6" width="16.28515625" style="36" customWidth="1"/>
    <col min="7" max="7" width="17" style="36" customWidth="1"/>
    <col min="8" max="16384" width="9.140625" style="4"/>
  </cols>
  <sheetData>
    <row r="1" spans="1:8" x14ac:dyDescent="0.25">
      <c r="F1" s="145" t="s">
        <v>4</v>
      </c>
      <c r="G1" s="145"/>
    </row>
    <row r="2" spans="1:8" x14ac:dyDescent="0.25">
      <c r="F2" s="145"/>
      <c r="G2" s="145"/>
    </row>
    <row r="3" spans="1:8" ht="33" customHeight="1" x14ac:dyDescent="0.25">
      <c r="C3" s="146" t="s">
        <v>32</v>
      </c>
      <c r="D3" s="147"/>
      <c r="E3" s="147"/>
      <c r="F3" s="147"/>
      <c r="G3" s="147"/>
    </row>
    <row r="4" spans="1:8" ht="10.5" customHeight="1" x14ac:dyDescent="0.25">
      <c r="C4" s="13"/>
      <c r="D4" s="24"/>
      <c r="E4" s="24"/>
    </row>
    <row r="5" spans="1:8" ht="33" customHeight="1" x14ac:dyDescent="0.25">
      <c r="C5" s="146" t="s">
        <v>33</v>
      </c>
      <c r="D5" s="146"/>
      <c r="E5" s="146"/>
      <c r="F5" s="146"/>
      <c r="G5" s="146"/>
    </row>
    <row r="6" spans="1:8" ht="9.75" customHeight="1" x14ac:dyDescent="0.25"/>
    <row r="7" spans="1:8" ht="22.5" customHeight="1" x14ac:dyDescent="0.25">
      <c r="A7" s="130">
        <v>1</v>
      </c>
      <c r="B7" s="130"/>
      <c r="C7" s="2" t="s">
        <v>0</v>
      </c>
      <c r="D7" s="148" t="s">
        <v>107</v>
      </c>
      <c r="E7" s="148"/>
      <c r="F7" s="148"/>
      <c r="G7" s="148"/>
      <c r="H7" s="7"/>
    </row>
    <row r="8" spans="1:8" ht="9.75" customHeight="1" x14ac:dyDescent="0.25">
      <c r="A8" s="23"/>
      <c r="B8" s="23"/>
      <c r="C8" s="2"/>
      <c r="D8" s="130"/>
      <c r="E8" s="130"/>
      <c r="F8" s="130"/>
      <c r="G8" s="130"/>
      <c r="H8" s="7"/>
    </row>
    <row r="9" spans="1:8" ht="63.75" customHeight="1" x14ac:dyDescent="0.25">
      <c r="A9" s="130">
        <v>2</v>
      </c>
      <c r="B9" s="130"/>
      <c r="C9" s="2" t="s">
        <v>1</v>
      </c>
      <c r="D9" s="149" t="s">
        <v>98</v>
      </c>
      <c r="E9" s="149"/>
      <c r="F9" s="149"/>
      <c r="G9" s="149"/>
      <c r="H9" s="7"/>
    </row>
    <row r="10" spans="1:8" ht="9.75" customHeight="1" x14ac:dyDescent="0.25">
      <c r="A10" s="23"/>
      <c r="B10" s="23"/>
      <c r="C10" s="2"/>
      <c r="D10" s="130"/>
      <c r="E10" s="130"/>
      <c r="F10" s="130"/>
      <c r="G10" s="130"/>
      <c r="H10" s="7"/>
    </row>
    <row r="11" spans="1:8" ht="21" customHeight="1" x14ac:dyDescent="0.25">
      <c r="A11" s="130">
        <v>3</v>
      </c>
      <c r="B11" s="130"/>
      <c r="C11" s="2" t="s">
        <v>2</v>
      </c>
      <c r="D11" s="150" t="s">
        <v>55</v>
      </c>
      <c r="E11" s="150"/>
      <c r="F11" s="150"/>
      <c r="G11" s="150"/>
      <c r="H11" s="7"/>
    </row>
    <row r="12" spans="1:8" ht="8.25" customHeight="1" x14ac:dyDescent="0.25">
      <c r="A12" s="23"/>
      <c r="B12" s="23"/>
      <c r="C12" s="2"/>
      <c r="D12" s="21"/>
      <c r="E12" s="21"/>
      <c r="F12" s="34"/>
      <c r="G12" s="34"/>
      <c r="H12" s="7"/>
    </row>
    <row r="13" spans="1:8" ht="21" customHeight="1" x14ac:dyDescent="0.25">
      <c r="A13" s="130">
        <v>4</v>
      </c>
      <c r="B13" s="130"/>
      <c r="C13" s="2" t="s">
        <v>39</v>
      </c>
      <c r="D13" s="131"/>
      <c r="E13" s="131"/>
      <c r="F13" s="131"/>
      <c r="G13" s="131"/>
      <c r="H13" s="7"/>
    </row>
    <row r="14" spans="1:8" ht="21" customHeight="1" x14ac:dyDescent="0.25">
      <c r="A14" s="23"/>
      <c r="B14" s="23"/>
      <c r="C14" s="2"/>
      <c r="D14" s="134" t="s">
        <v>42</v>
      </c>
      <c r="E14" s="135"/>
      <c r="F14" s="37" t="s">
        <v>35</v>
      </c>
      <c r="G14" s="37" t="s">
        <v>40</v>
      </c>
      <c r="H14" s="7"/>
    </row>
    <row r="15" spans="1:8" ht="9.75" customHeight="1" x14ac:dyDescent="0.25">
      <c r="A15" s="23"/>
      <c r="B15" s="23"/>
      <c r="C15" s="2"/>
    </row>
    <row r="16" spans="1:8" ht="18.75" customHeight="1" x14ac:dyDescent="0.25">
      <c r="A16" s="23"/>
      <c r="B16" s="23"/>
      <c r="C16" s="2" t="s">
        <v>5</v>
      </c>
      <c r="D16" s="132">
        <v>6.5</v>
      </c>
      <c r="E16" s="133"/>
      <c r="F16" s="27">
        <v>1</v>
      </c>
      <c r="G16" s="27">
        <f>D16+F16</f>
        <v>7.5</v>
      </c>
    </row>
    <row r="17" spans="1:7" ht="10.5" customHeight="1" x14ac:dyDescent="0.25">
      <c r="A17" s="23"/>
      <c r="B17" s="23"/>
      <c r="C17" s="2"/>
      <c r="D17" s="130"/>
      <c r="E17" s="130"/>
      <c r="F17" s="130"/>
      <c r="G17" s="130"/>
    </row>
    <row r="18" spans="1:7" ht="21" customHeight="1" x14ac:dyDescent="0.25">
      <c r="A18" s="23"/>
      <c r="B18" s="23"/>
      <c r="C18" s="2" t="s">
        <v>6</v>
      </c>
      <c r="D18" s="132">
        <v>3.25</v>
      </c>
      <c r="E18" s="133"/>
      <c r="F18" s="27">
        <v>0</v>
      </c>
      <c r="G18" s="27">
        <f>D18+F18</f>
        <v>3.25</v>
      </c>
    </row>
    <row r="19" spans="1:7" ht="8.25" customHeight="1" x14ac:dyDescent="0.25">
      <c r="A19" s="23"/>
      <c r="B19" s="23"/>
      <c r="C19" s="2"/>
      <c r="D19" s="179"/>
      <c r="E19" s="179"/>
      <c r="F19" s="179"/>
      <c r="G19" s="179"/>
    </row>
    <row r="20" spans="1:7" ht="21" customHeight="1" x14ac:dyDescent="0.25">
      <c r="A20" s="23"/>
      <c r="B20" s="23"/>
      <c r="C20" s="2" t="s">
        <v>7</v>
      </c>
      <c r="D20" s="136">
        <v>0</v>
      </c>
      <c r="E20" s="137"/>
      <c r="F20" s="41">
        <v>0</v>
      </c>
      <c r="G20" s="41">
        <f>D20+F20</f>
        <v>0</v>
      </c>
    </row>
    <row r="21" spans="1:7" ht="7.5" customHeight="1" x14ac:dyDescent="0.25">
      <c r="A21" s="23"/>
      <c r="B21" s="23"/>
      <c r="C21" s="2"/>
      <c r="D21" s="179"/>
      <c r="E21" s="179"/>
      <c r="F21" s="179"/>
      <c r="G21" s="179"/>
    </row>
    <row r="22" spans="1:7" ht="21" customHeight="1" x14ac:dyDescent="0.25">
      <c r="A22" s="23"/>
      <c r="B22" s="23"/>
      <c r="C22" s="2" t="s">
        <v>8</v>
      </c>
      <c r="D22" s="136">
        <v>1.625</v>
      </c>
      <c r="E22" s="137"/>
      <c r="F22" s="27">
        <v>0</v>
      </c>
      <c r="G22" s="27">
        <f>D22+F22</f>
        <v>1.625</v>
      </c>
    </row>
    <row r="23" spans="1:7" ht="9" customHeight="1" x14ac:dyDescent="0.25">
      <c r="A23" s="23"/>
      <c r="B23" s="23"/>
      <c r="C23" s="2"/>
      <c r="D23" s="2"/>
    </row>
    <row r="24" spans="1:7" ht="21.75" customHeight="1" x14ac:dyDescent="0.25">
      <c r="A24" s="130">
        <v>5</v>
      </c>
      <c r="B24" s="130"/>
      <c r="C24" s="9" t="s">
        <v>9</v>
      </c>
      <c r="D24" s="9"/>
      <c r="E24" s="6"/>
    </row>
    <row r="25" spans="1:7" x14ac:dyDescent="0.25">
      <c r="C25" s="129" t="s">
        <v>10</v>
      </c>
      <c r="D25" s="129"/>
      <c r="E25" s="129"/>
      <c r="F25" s="129"/>
      <c r="G25" s="129"/>
    </row>
    <row r="26" spans="1:7" s="11" customFormat="1" ht="27" customHeight="1" x14ac:dyDescent="0.25">
      <c r="A26" s="123" t="s">
        <v>11</v>
      </c>
      <c r="B26" s="123"/>
      <c r="C26" s="14" t="s">
        <v>12</v>
      </c>
      <c r="D26" s="124" t="s">
        <v>13</v>
      </c>
      <c r="E26" s="125"/>
      <c r="F26" s="14" t="s">
        <v>14</v>
      </c>
      <c r="G26" s="14" t="s">
        <v>15</v>
      </c>
    </row>
    <row r="28" spans="1:7" ht="19.5" customHeight="1" x14ac:dyDescent="0.25">
      <c r="A28" s="120">
        <v>6</v>
      </c>
      <c r="B28" s="120"/>
      <c r="C28" s="4" t="s">
        <v>16</v>
      </c>
      <c r="E28" s="126"/>
      <c r="F28" s="126"/>
      <c r="G28" s="126"/>
    </row>
    <row r="29" spans="1:7" ht="19.5" customHeight="1" x14ac:dyDescent="0.25">
      <c r="E29" s="126"/>
      <c r="F29" s="126"/>
      <c r="G29" s="126"/>
    </row>
    <row r="30" spans="1:7" ht="19.5" customHeight="1" x14ac:dyDescent="0.25">
      <c r="E30" s="126"/>
      <c r="F30" s="126"/>
      <c r="G30" s="126"/>
    </row>
    <row r="32" spans="1:7" x14ac:dyDescent="0.25">
      <c r="A32" s="120">
        <v>7</v>
      </c>
      <c r="B32" s="120"/>
      <c r="C32" s="121" t="s">
        <v>24</v>
      </c>
      <c r="D32" s="121"/>
      <c r="E32" s="121"/>
      <c r="F32" s="121"/>
      <c r="G32" s="121"/>
    </row>
    <row r="33" spans="2:7" ht="9" customHeight="1" thickBot="1" x14ac:dyDescent="0.3">
      <c r="C33" s="8"/>
      <c r="D33" s="8"/>
    </row>
    <row r="34" spans="2:7" ht="17.25" thickTop="1" thickBot="1" x14ac:dyDescent="0.3">
      <c r="B34" s="10"/>
      <c r="C34" s="4" t="s">
        <v>17</v>
      </c>
      <c r="E34" s="10"/>
      <c r="F34" s="118" t="s">
        <v>25</v>
      </c>
      <c r="G34" s="119"/>
    </row>
    <row r="35" spans="2:7" ht="17.25" thickTop="1" thickBot="1" x14ac:dyDescent="0.3">
      <c r="B35" s="10"/>
      <c r="C35" s="4" t="s">
        <v>18</v>
      </c>
      <c r="E35" s="10"/>
      <c r="F35" s="118" t="s">
        <v>26</v>
      </c>
      <c r="G35" s="119"/>
    </row>
    <row r="36" spans="2:7" ht="17.25" thickTop="1" thickBot="1" x14ac:dyDescent="0.3">
      <c r="B36" s="10"/>
      <c r="C36" s="118" t="s">
        <v>19</v>
      </c>
      <c r="D36" s="122"/>
      <c r="E36" s="10"/>
      <c r="F36" s="118" t="s">
        <v>27</v>
      </c>
      <c r="G36" s="119"/>
    </row>
    <row r="37" spans="2:7" ht="17.25" thickTop="1" thickBot="1" x14ac:dyDescent="0.3">
      <c r="B37" s="10"/>
      <c r="C37" s="4" t="s">
        <v>20</v>
      </c>
      <c r="E37" s="10"/>
      <c r="F37" s="118" t="s">
        <v>28</v>
      </c>
      <c r="G37" s="119"/>
    </row>
    <row r="38" spans="2:7" ht="17.25" thickTop="1" thickBot="1" x14ac:dyDescent="0.3">
      <c r="B38" s="10"/>
      <c r="C38" s="4" t="s">
        <v>21</v>
      </c>
      <c r="E38" s="10"/>
      <c r="F38" s="118" t="s">
        <v>29</v>
      </c>
      <c r="G38" s="119"/>
    </row>
    <row r="39" spans="2:7" ht="17.25" thickTop="1" thickBot="1" x14ac:dyDescent="0.3">
      <c r="B39" s="10"/>
      <c r="C39" s="4" t="s">
        <v>22</v>
      </c>
      <c r="E39" s="10"/>
      <c r="F39" s="118" t="s">
        <v>30</v>
      </c>
      <c r="G39" s="119"/>
    </row>
    <row r="40" spans="2:7" ht="17.25" thickTop="1" thickBot="1" x14ac:dyDescent="0.3">
      <c r="B40" s="10"/>
      <c r="C40" s="4" t="s">
        <v>23</v>
      </c>
      <c r="E40" s="10"/>
      <c r="F40" s="118" t="s">
        <v>31</v>
      </c>
      <c r="G40" s="119"/>
    </row>
    <row r="41" spans="2:7" ht="16.5" thickTop="1" x14ac:dyDescent="0.25"/>
  </sheetData>
  <mergeCells count="40">
    <mergeCell ref="F1:G1"/>
    <mergeCell ref="F2:G2"/>
    <mergeCell ref="C3:G3"/>
    <mergeCell ref="C5:G5"/>
    <mergeCell ref="A7:B7"/>
    <mergeCell ref="D7:G7"/>
    <mergeCell ref="D8:G8"/>
    <mergeCell ref="A9:B9"/>
    <mergeCell ref="D9:G9"/>
    <mergeCell ref="D10:G10"/>
    <mergeCell ref="A11:B11"/>
    <mergeCell ref="D11:G11"/>
    <mergeCell ref="C25:G25"/>
    <mergeCell ref="A13:B13"/>
    <mergeCell ref="D13:G13"/>
    <mergeCell ref="D14:E14"/>
    <mergeCell ref="D16:E16"/>
    <mergeCell ref="D17:G17"/>
    <mergeCell ref="D18:E18"/>
    <mergeCell ref="D19:G19"/>
    <mergeCell ref="D21:G21"/>
    <mergeCell ref="A24:B24"/>
    <mergeCell ref="D20:E20"/>
    <mergeCell ref="D22:E22"/>
    <mergeCell ref="A26:B26"/>
    <mergeCell ref="D26:E26"/>
    <mergeCell ref="E30:G30"/>
    <mergeCell ref="A28:B28"/>
    <mergeCell ref="E28:G28"/>
    <mergeCell ref="E29:G29"/>
    <mergeCell ref="F37:G37"/>
    <mergeCell ref="F38:G38"/>
    <mergeCell ref="F39:G39"/>
    <mergeCell ref="F40:G40"/>
    <mergeCell ref="A32:B32"/>
    <mergeCell ref="C32:G32"/>
    <mergeCell ref="F34:G34"/>
    <mergeCell ref="F35:G35"/>
    <mergeCell ref="C36:D36"/>
    <mergeCell ref="F36:G36"/>
  </mergeCells>
  <pageMargins left="0.34" right="0.35" top="0.26" bottom="0.26" header="0.16" footer="0.16"/>
  <pageSetup scale="95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view="pageBreakPreview" topLeftCell="A16" zoomScaleSheetLayoutView="100" workbookViewId="0">
      <selection activeCell="K26" sqref="K26"/>
    </sheetView>
  </sheetViews>
  <sheetFormatPr defaultColWidth="9.140625" defaultRowHeight="15.75" x14ac:dyDescent="0.25"/>
  <cols>
    <col min="1" max="1" width="2.7109375" style="24" bestFit="1" customWidth="1"/>
    <col min="2" max="2" width="3.140625" style="24" customWidth="1"/>
    <col min="3" max="3" width="46.140625" style="4" customWidth="1"/>
    <col min="4" max="5" width="6.7109375" style="4" customWidth="1"/>
    <col min="6" max="6" width="16.28515625" style="36" customWidth="1"/>
    <col min="7" max="7" width="17" style="36" customWidth="1"/>
    <col min="8" max="16384" width="9.140625" style="4"/>
  </cols>
  <sheetData>
    <row r="1" spans="1:8" x14ac:dyDescent="0.25">
      <c r="F1" s="145" t="s">
        <v>4</v>
      </c>
      <c r="G1" s="145"/>
    </row>
    <row r="2" spans="1:8" x14ac:dyDescent="0.25">
      <c r="F2" s="145"/>
      <c r="G2" s="145"/>
    </row>
    <row r="3" spans="1:8" ht="33" customHeight="1" x14ac:dyDescent="0.25">
      <c r="C3" s="146" t="s">
        <v>32</v>
      </c>
      <c r="D3" s="147"/>
      <c r="E3" s="147"/>
      <c r="F3" s="147"/>
      <c r="G3" s="147"/>
    </row>
    <row r="4" spans="1:8" ht="10.5" customHeight="1" x14ac:dyDescent="0.25">
      <c r="C4" s="13"/>
      <c r="D4" s="24"/>
      <c r="E4" s="24"/>
    </row>
    <row r="5" spans="1:8" ht="33" customHeight="1" x14ac:dyDescent="0.25">
      <c r="C5" s="146" t="s">
        <v>33</v>
      </c>
      <c r="D5" s="146"/>
      <c r="E5" s="146"/>
      <c r="F5" s="146"/>
      <c r="G5" s="146"/>
    </row>
    <row r="6" spans="1:8" ht="9.75" customHeight="1" x14ac:dyDescent="0.25"/>
    <row r="7" spans="1:8" ht="22.5" customHeight="1" x14ac:dyDescent="0.25">
      <c r="A7" s="130">
        <v>1</v>
      </c>
      <c r="B7" s="130"/>
      <c r="C7" s="2" t="s">
        <v>0</v>
      </c>
      <c r="D7" s="148" t="s">
        <v>106</v>
      </c>
      <c r="E7" s="148"/>
      <c r="F7" s="148"/>
      <c r="G7" s="148"/>
      <c r="H7" s="7"/>
    </row>
    <row r="8" spans="1:8" ht="9.75" customHeight="1" x14ac:dyDescent="0.25">
      <c r="A8" s="23"/>
      <c r="B8" s="23"/>
      <c r="C8" s="2"/>
      <c r="D8" s="130"/>
      <c r="E8" s="130"/>
      <c r="F8" s="130"/>
      <c r="G8" s="130"/>
      <c r="H8" s="7"/>
    </row>
    <row r="9" spans="1:8" ht="97.5" customHeight="1" x14ac:dyDescent="0.25">
      <c r="A9" s="130">
        <v>2</v>
      </c>
      <c r="B9" s="130"/>
      <c r="C9" s="2" t="s">
        <v>1</v>
      </c>
      <c r="D9" s="149" t="s">
        <v>99</v>
      </c>
      <c r="E9" s="149"/>
      <c r="F9" s="149"/>
      <c r="G9" s="149"/>
      <c r="H9" s="7"/>
    </row>
    <row r="10" spans="1:8" ht="14.25" customHeight="1" x14ac:dyDescent="0.25">
      <c r="A10" s="23"/>
      <c r="B10" s="23"/>
      <c r="C10" s="2"/>
      <c r="D10" s="130"/>
      <c r="E10" s="130"/>
      <c r="F10" s="130"/>
      <c r="G10" s="130"/>
      <c r="H10" s="7"/>
    </row>
    <row r="11" spans="1:8" ht="21" customHeight="1" x14ac:dyDescent="0.25">
      <c r="A11" s="130">
        <v>3</v>
      </c>
      <c r="B11" s="130"/>
      <c r="C11" s="2" t="s">
        <v>2</v>
      </c>
      <c r="D11" s="150" t="s">
        <v>44</v>
      </c>
      <c r="E11" s="150"/>
      <c r="F11" s="150"/>
      <c r="G11" s="150"/>
      <c r="H11" s="7"/>
    </row>
    <row r="12" spans="1:8" ht="8.25" customHeight="1" x14ac:dyDescent="0.25">
      <c r="A12" s="23"/>
      <c r="B12" s="23"/>
      <c r="C12" s="2"/>
      <c r="D12" s="21"/>
      <c r="E12" s="21"/>
      <c r="F12" s="34"/>
      <c r="G12" s="34"/>
      <c r="H12" s="7"/>
    </row>
    <row r="13" spans="1:8" ht="21" customHeight="1" x14ac:dyDescent="0.25">
      <c r="A13" s="130">
        <v>4</v>
      </c>
      <c r="B13" s="130"/>
      <c r="C13" s="2" t="s">
        <v>39</v>
      </c>
      <c r="D13" s="131"/>
      <c r="E13" s="131"/>
      <c r="F13" s="131"/>
      <c r="G13" s="131"/>
      <c r="H13" s="7"/>
    </row>
    <row r="14" spans="1:8" ht="21" customHeight="1" x14ac:dyDescent="0.25">
      <c r="A14" s="23"/>
      <c r="B14" s="23"/>
      <c r="C14" s="2"/>
      <c r="D14" s="134" t="s">
        <v>42</v>
      </c>
      <c r="E14" s="135"/>
      <c r="F14" s="37" t="s">
        <v>35</v>
      </c>
      <c r="G14" s="37" t="s">
        <v>40</v>
      </c>
      <c r="H14" s="7"/>
    </row>
    <row r="15" spans="1:8" ht="9.75" customHeight="1" x14ac:dyDescent="0.25">
      <c r="A15" s="23"/>
      <c r="B15" s="23"/>
      <c r="C15" s="2"/>
    </row>
    <row r="16" spans="1:8" ht="18.75" customHeight="1" x14ac:dyDescent="0.25">
      <c r="A16" s="23"/>
      <c r="B16" s="23"/>
      <c r="C16" s="2" t="s">
        <v>5</v>
      </c>
      <c r="D16" s="132">
        <v>22.87</v>
      </c>
      <c r="E16" s="133"/>
      <c r="F16" s="27">
        <v>1.4</v>
      </c>
      <c r="G16" s="27">
        <f>D16+F16</f>
        <v>24.27</v>
      </c>
    </row>
    <row r="17" spans="1:8" ht="10.5" customHeight="1" x14ac:dyDescent="0.25">
      <c r="A17" s="23"/>
      <c r="B17" s="23"/>
      <c r="C17" s="2"/>
      <c r="D17" s="130"/>
      <c r="E17" s="130"/>
      <c r="F17" s="130"/>
      <c r="G17" s="130"/>
    </row>
    <row r="18" spans="1:8" ht="21" customHeight="1" x14ac:dyDescent="0.25">
      <c r="A18" s="23"/>
      <c r="B18" s="23"/>
      <c r="C18" s="2" t="s">
        <v>6</v>
      </c>
      <c r="D18" s="151">
        <v>17.154</v>
      </c>
      <c r="E18" s="152"/>
      <c r="F18" s="27">
        <f>0+0.35</f>
        <v>0.35</v>
      </c>
      <c r="G18" s="27">
        <f>D18+F18</f>
        <v>17.504000000000001</v>
      </c>
    </row>
    <row r="19" spans="1:8" ht="8.25" customHeight="1" x14ac:dyDescent="0.25">
      <c r="A19" s="23"/>
      <c r="B19" s="23"/>
      <c r="C19" s="2"/>
      <c r="D19" s="179"/>
      <c r="E19" s="179"/>
      <c r="F19" s="179"/>
      <c r="G19" s="179"/>
    </row>
    <row r="20" spans="1:8" ht="21" customHeight="1" x14ac:dyDescent="0.25">
      <c r="A20" s="23"/>
      <c r="B20" s="23"/>
      <c r="C20" s="2" t="s">
        <v>7</v>
      </c>
      <c r="D20" s="159">
        <v>0</v>
      </c>
      <c r="E20" s="160"/>
      <c r="F20" s="41">
        <v>0</v>
      </c>
      <c r="G20" s="41">
        <f>D20+F20</f>
        <v>0</v>
      </c>
    </row>
    <row r="21" spans="1:8" ht="7.5" customHeight="1" x14ac:dyDescent="0.25">
      <c r="A21" s="23"/>
      <c r="B21" s="23"/>
      <c r="C21" s="2"/>
      <c r="D21" s="179"/>
      <c r="E21" s="179"/>
      <c r="F21" s="179"/>
      <c r="G21" s="179"/>
    </row>
    <row r="22" spans="1:8" ht="21" customHeight="1" x14ac:dyDescent="0.25">
      <c r="A22" s="23"/>
      <c r="B22" s="23"/>
      <c r="C22" s="2" t="s">
        <v>8</v>
      </c>
      <c r="D22" s="136">
        <f>5.717+5.64</f>
        <v>11.356999999999999</v>
      </c>
      <c r="E22" s="137"/>
      <c r="F22" s="27">
        <v>0</v>
      </c>
      <c r="G22" s="27">
        <f>D22+F22</f>
        <v>11.356999999999999</v>
      </c>
      <c r="H22" s="39"/>
    </row>
    <row r="23" spans="1:8" ht="9" customHeight="1" x14ac:dyDescent="0.25">
      <c r="A23" s="23"/>
      <c r="B23" s="23"/>
      <c r="C23" s="2"/>
      <c r="D23" s="2"/>
    </row>
    <row r="24" spans="1:8" ht="21.75" customHeight="1" x14ac:dyDescent="0.25">
      <c r="A24" s="130">
        <v>5</v>
      </c>
      <c r="B24" s="130"/>
      <c r="C24" s="9" t="s">
        <v>9</v>
      </c>
      <c r="D24" s="9"/>
      <c r="E24" s="6"/>
    </row>
    <row r="25" spans="1:8" x14ac:dyDescent="0.25">
      <c r="C25" s="129" t="s">
        <v>10</v>
      </c>
      <c r="D25" s="129"/>
      <c r="E25" s="129"/>
      <c r="F25" s="129"/>
      <c r="G25" s="129"/>
    </row>
    <row r="26" spans="1:8" s="11" customFormat="1" ht="27" customHeight="1" x14ac:dyDescent="0.25">
      <c r="A26" s="123" t="s">
        <v>11</v>
      </c>
      <c r="B26" s="123"/>
      <c r="C26" s="14" t="s">
        <v>12</v>
      </c>
      <c r="D26" s="124" t="s">
        <v>13</v>
      </c>
      <c r="E26" s="125"/>
      <c r="F26" s="14" t="s">
        <v>14</v>
      </c>
      <c r="G26" s="14" t="s">
        <v>15</v>
      </c>
    </row>
    <row r="27" spans="1:8" x14ac:dyDescent="0.25">
      <c r="A27" s="43"/>
      <c r="B27" s="43"/>
      <c r="C27" s="105"/>
      <c r="D27" s="104"/>
      <c r="E27" s="95"/>
      <c r="F27" s="96"/>
      <c r="G27" s="96"/>
    </row>
    <row r="28" spans="1:8" ht="19.5" customHeight="1" x14ac:dyDescent="0.25">
      <c r="A28" s="120">
        <v>6</v>
      </c>
      <c r="B28" s="120"/>
      <c r="C28" s="4" t="s">
        <v>16</v>
      </c>
      <c r="E28" s="126"/>
      <c r="F28" s="126"/>
      <c r="G28" s="126"/>
    </row>
    <row r="29" spans="1:8" ht="19.5" customHeight="1" x14ac:dyDescent="0.25">
      <c r="E29" s="126"/>
      <c r="F29" s="126"/>
      <c r="G29" s="126"/>
    </row>
    <row r="30" spans="1:8" ht="19.5" customHeight="1" x14ac:dyDescent="0.25">
      <c r="E30" s="126"/>
      <c r="F30" s="126"/>
      <c r="G30" s="126"/>
    </row>
    <row r="32" spans="1:8" x14ac:dyDescent="0.25">
      <c r="A32" s="120">
        <v>7</v>
      </c>
      <c r="B32" s="120"/>
      <c r="C32" s="121" t="s">
        <v>24</v>
      </c>
      <c r="D32" s="121"/>
      <c r="E32" s="121"/>
      <c r="F32" s="121"/>
      <c r="G32" s="121"/>
    </row>
    <row r="33" spans="2:7" ht="9" customHeight="1" thickBot="1" x14ac:dyDescent="0.3">
      <c r="C33" s="8"/>
      <c r="D33" s="8"/>
    </row>
    <row r="34" spans="2:7" ht="17.25" thickTop="1" thickBot="1" x14ac:dyDescent="0.3">
      <c r="B34" s="10"/>
      <c r="C34" s="4" t="s">
        <v>17</v>
      </c>
      <c r="E34" s="10"/>
      <c r="F34" s="118" t="s">
        <v>25</v>
      </c>
      <c r="G34" s="119"/>
    </row>
    <row r="35" spans="2:7" ht="17.25" thickTop="1" thickBot="1" x14ac:dyDescent="0.3">
      <c r="B35" s="10"/>
      <c r="C35" s="4" t="s">
        <v>18</v>
      </c>
      <c r="E35" s="10"/>
      <c r="F35" s="118" t="s">
        <v>26</v>
      </c>
      <c r="G35" s="119"/>
    </row>
    <row r="36" spans="2:7" ht="17.25" thickTop="1" thickBot="1" x14ac:dyDescent="0.3">
      <c r="B36" s="10"/>
      <c r="C36" s="118" t="s">
        <v>19</v>
      </c>
      <c r="D36" s="122"/>
      <c r="E36" s="10"/>
      <c r="F36" s="118" t="s">
        <v>27</v>
      </c>
      <c r="G36" s="119"/>
    </row>
    <row r="37" spans="2:7" ht="17.25" thickTop="1" thickBot="1" x14ac:dyDescent="0.3">
      <c r="B37" s="10"/>
      <c r="C37" s="4" t="s">
        <v>20</v>
      </c>
      <c r="E37" s="10"/>
      <c r="F37" s="118" t="s">
        <v>28</v>
      </c>
      <c r="G37" s="119"/>
    </row>
    <row r="38" spans="2:7" ht="17.25" thickTop="1" thickBot="1" x14ac:dyDescent="0.3">
      <c r="B38" s="10"/>
      <c r="C38" s="4" t="s">
        <v>21</v>
      </c>
      <c r="E38" s="10"/>
      <c r="F38" s="118" t="s">
        <v>29</v>
      </c>
      <c r="G38" s="119"/>
    </row>
    <row r="39" spans="2:7" ht="17.25" thickTop="1" thickBot="1" x14ac:dyDescent="0.3">
      <c r="B39" s="10"/>
      <c r="C39" s="4" t="s">
        <v>22</v>
      </c>
      <c r="E39" s="10"/>
      <c r="F39" s="118" t="s">
        <v>30</v>
      </c>
      <c r="G39" s="119"/>
    </row>
    <row r="40" spans="2:7" ht="17.25" thickTop="1" thickBot="1" x14ac:dyDescent="0.3">
      <c r="B40" s="10"/>
      <c r="C40" s="4" t="s">
        <v>23</v>
      </c>
      <c r="E40" s="10"/>
      <c r="F40" s="118" t="s">
        <v>31</v>
      </c>
      <c r="G40" s="119"/>
    </row>
    <row r="41" spans="2:7" ht="16.5" thickTop="1" x14ac:dyDescent="0.25"/>
  </sheetData>
  <mergeCells count="40">
    <mergeCell ref="F1:G1"/>
    <mergeCell ref="F2:G2"/>
    <mergeCell ref="C3:G3"/>
    <mergeCell ref="C5:G5"/>
    <mergeCell ref="A7:B7"/>
    <mergeCell ref="D7:G7"/>
    <mergeCell ref="D8:G8"/>
    <mergeCell ref="A9:B9"/>
    <mergeCell ref="D9:G9"/>
    <mergeCell ref="D10:G10"/>
    <mergeCell ref="A11:B11"/>
    <mergeCell ref="D11:G11"/>
    <mergeCell ref="C25:G25"/>
    <mergeCell ref="A13:B13"/>
    <mergeCell ref="D13:G13"/>
    <mergeCell ref="D14:E14"/>
    <mergeCell ref="D16:E16"/>
    <mergeCell ref="D17:G17"/>
    <mergeCell ref="D18:E18"/>
    <mergeCell ref="D19:G19"/>
    <mergeCell ref="D21:G21"/>
    <mergeCell ref="A24:B24"/>
    <mergeCell ref="D20:E20"/>
    <mergeCell ref="D22:E22"/>
    <mergeCell ref="A26:B26"/>
    <mergeCell ref="D26:E26"/>
    <mergeCell ref="E30:G30"/>
    <mergeCell ref="A28:B28"/>
    <mergeCell ref="E28:G28"/>
    <mergeCell ref="E29:G29"/>
    <mergeCell ref="F37:G37"/>
    <mergeCell ref="F38:G38"/>
    <mergeCell ref="F39:G39"/>
    <mergeCell ref="F40:G40"/>
    <mergeCell ref="A32:B32"/>
    <mergeCell ref="C32:G32"/>
    <mergeCell ref="F34:G34"/>
    <mergeCell ref="F35:G35"/>
    <mergeCell ref="C36:D36"/>
    <mergeCell ref="F36:G36"/>
  </mergeCells>
  <pageMargins left="0.34" right="0.35" top="0.26" bottom="0.26" header="0.16" footer="0.16"/>
  <pageSetup scale="95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view="pageBreakPreview" topLeftCell="A13" zoomScaleSheetLayoutView="100" workbookViewId="0">
      <selection activeCell="F18" sqref="F18"/>
    </sheetView>
  </sheetViews>
  <sheetFormatPr defaultColWidth="9.140625" defaultRowHeight="15.75" x14ac:dyDescent="0.25"/>
  <cols>
    <col min="1" max="1" width="2.7109375" style="24" bestFit="1" customWidth="1"/>
    <col min="2" max="2" width="3.140625" style="24" customWidth="1"/>
    <col min="3" max="3" width="46.140625" style="4" customWidth="1"/>
    <col min="4" max="5" width="6.7109375" style="4" customWidth="1"/>
    <col min="6" max="6" width="16.28515625" style="36" customWidth="1"/>
    <col min="7" max="7" width="17" style="36" customWidth="1"/>
    <col min="8" max="16384" width="9.140625" style="4"/>
  </cols>
  <sheetData>
    <row r="1" spans="1:8" x14ac:dyDescent="0.25">
      <c r="F1" s="145" t="s">
        <v>4</v>
      </c>
      <c r="G1" s="145"/>
    </row>
    <row r="2" spans="1:8" x14ac:dyDescent="0.25">
      <c r="F2" s="145"/>
      <c r="G2" s="145"/>
    </row>
    <row r="3" spans="1:8" ht="33" customHeight="1" x14ac:dyDescent="0.25">
      <c r="C3" s="146" t="s">
        <v>32</v>
      </c>
      <c r="D3" s="147"/>
      <c r="E3" s="147"/>
      <c r="F3" s="147"/>
      <c r="G3" s="147"/>
    </row>
    <row r="4" spans="1:8" ht="10.5" customHeight="1" x14ac:dyDescent="0.25">
      <c r="C4" s="13"/>
      <c r="D4" s="24"/>
      <c r="E4" s="24"/>
    </row>
    <row r="5" spans="1:8" ht="33" customHeight="1" x14ac:dyDescent="0.25">
      <c r="C5" s="146" t="s">
        <v>33</v>
      </c>
      <c r="D5" s="146"/>
      <c r="E5" s="146"/>
      <c r="F5" s="146"/>
      <c r="G5" s="146"/>
    </row>
    <row r="6" spans="1:8" ht="9.75" customHeight="1" x14ac:dyDescent="0.25"/>
    <row r="7" spans="1:8" ht="22.5" customHeight="1" x14ac:dyDescent="0.25">
      <c r="A7" s="130">
        <v>1</v>
      </c>
      <c r="B7" s="130"/>
      <c r="C7" s="2" t="s">
        <v>0</v>
      </c>
      <c r="D7" s="148" t="s">
        <v>105</v>
      </c>
      <c r="E7" s="148"/>
      <c r="F7" s="148"/>
      <c r="G7" s="148"/>
      <c r="H7" s="7"/>
    </row>
    <row r="8" spans="1:8" ht="9.75" customHeight="1" x14ac:dyDescent="0.25">
      <c r="A8" s="23"/>
      <c r="B8" s="23"/>
      <c r="C8" s="2"/>
      <c r="D8" s="130"/>
      <c r="E8" s="130"/>
      <c r="F8" s="130"/>
      <c r="G8" s="130"/>
      <c r="H8" s="7"/>
    </row>
    <row r="9" spans="1:8" ht="63.75" customHeight="1" x14ac:dyDescent="0.25">
      <c r="A9" s="130">
        <v>2</v>
      </c>
      <c r="B9" s="130"/>
      <c r="C9" s="2" t="s">
        <v>1</v>
      </c>
      <c r="D9" s="149" t="s">
        <v>100</v>
      </c>
      <c r="E9" s="149"/>
      <c r="F9" s="149"/>
      <c r="G9" s="149"/>
      <c r="H9" s="7"/>
    </row>
    <row r="10" spans="1:8" ht="9.75" customHeight="1" x14ac:dyDescent="0.25">
      <c r="A10" s="23"/>
      <c r="B10" s="23"/>
      <c r="C10" s="2"/>
      <c r="D10" s="130"/>
      <c r="E10" s="130"/>
      <c r="F10" s="130"/>
      <c r="G10" s="130"/>
      <c r="H10" s="7"/>
    </row>
    <row r="11" spans="1:8" ht="21" customHeight="1" x14ac:dyDescent="0.25">
      <c r="A11" s="130">
        <v>3</v>
      </c>
      <c r="B11" s="130"/>
      <c r="C11" s="2" t="s">
        <v>2</v>
      </c>
      <c r="D11" s="150" t="s">
        <v>44</v>
      </c>
      <c r="E11" s="150"/>
      <c r="F11" s="150"/>
      <c r="G11" s="150"/>
      <c r="H11" s="7"/>
    </row>
    <row r="12" spans="1:8" ht="8.25" customHeight="1" x14ac:dyDescent="0.25">
      <c r="A12" s="23"/>
      <c r="B12" s="23"/>
      <c r="C12" s="2"/>
      <c r="D12" s="21"/>
      <c r="E12" s="21"/>
      <c r="F12" s="34"/>
      <c r="G12" s="34"/>
      <c r="H12" s="7"/>
    </row>
    <row r="13" spans="1:8" ht="21" customHeight="1" x14ac:dyDescent="0.25">
      <c r="A13" s="130">
        <v>4</v>
      </c>
      <c r="B13" s="130"/>
      <c r="C13" s="2" t="s">
        <v>39</v>
      </c>
      <c r="D13" s="131"/>
      <c r="E13" s="131"/>
      <c r="F13" s="131"/>
      <c r="G13" s="131"/>
      <c r="H13" s="7"/>
    </row>
    <row r="14" spans="1:8" ht="21" customHeight="1" x14ac:dyDescent="0.25">
      <c r="A14" s="23"/>
      <c r="B14" s="23"/>
      <c r="C14" s="2"/>
      <c r="D14" s="134" t="s">
        <v>42</v>
      </c>
      <c r="E14" s="135"/>
      <c r="F14" s="37" t="s">
        <v>35</v>
      </c>
      <c r="G14" s="37" t="s">
        <v>40</v>
      </c>
      <c r="H14" s="7"/>
    </row>
    <row r="15" spans="1:8" ht="9.75" customHeight="1" x14ac:dyDescent="0.25">
      <c r="A15" s="23"/>
      <c r="B15" s="23"/>
      <c r="C15" s="2"/>
    </row>
    <row r="16" spans="1:8" ht="18.75" customHeight="1" x14ac:dyDescent="0.25">
      <c r="A16" s="23"/>
      <c r="B16" s="23"/>
      <c r="C16" s="2" t="s">
        <v>5</v>
      </c>
      <c r="D16" s="132">
        <v>4.5</v>
      </c>
      <c r="E16" s="133"/>
      <c r="F16" s="27">
        <v>3</v>
      </c>
      <c r="G16" s="27">
        <f>D16+F16</f>
        <v>7.5</v>
      </c>
    </row>
    <row r="17" spans="1:7" ht="10.5" customHeight="1" x14ac:dyDescent="0.25">
      <c r="A17" s="23"/>
      <c r="B17" s="23"/>
      <c r="C17" s="2"/>
      <c r="D17" s="130"/>
      <c r="E17" s="130"/>
      <c r="F17" s="130"/>
      <c r="G17" s="130"/>
    </row>
    <row r="18" spans="1:7" ht="21" customHeight="1" x14ac:dyDescent="0.25">
      <c r="A18" s="23"/>
      <c r="B18" s="23"/>
      <c r="C18" s="2" t="s">
        <v>6</v>
      </c>
      <c r="D18" s="132">
        <v>1.125</v>
      </c>
      <c r="E18" s="133"/>
      <c r="F18" s="61">
        <f>0+0.75</f>
        <v>0.75</v>
      </c>
      <c r="G18" s="27">
        <f>D18+F18</f>
        <v>1.875</v>
      </c>
    </row>
    <row r="19" spans="1:7" ht="8.25" customHeight="1" x14ac:dyDescent="0.25">
      <c r="A19" s="23"/>
      <c r="B19" s="23"/>
      <c r="C19" s="2"/>
      <c r="D19" s="179"/>
      <c r="E19" s="179"/>
      <c r="F19" s="179"/>
      <c r="G19" s="179"/>
    </row>
    <row r="20" spans="1:7" ht="21" customHeight="1" x14ac:dyDescent="0.25">
      <c r="A20" s="23"/>
      <c r="B20" s="23"/>
      <c r="C20" s="2" t="s">
        <v>7</v>
      </c>
      <c r="D20" s="136">
        <v>0</v>
      </c>
      <c r="E20" s="137"/>
      <c r="F20" s="41">
        <v>0</v>
      </c>
      <c r="G20" s="41">
        <f>D20+F20</f>
        <v>0</v>
      </c>
    </row>
    <row r="21" spans="1:7" ht="7.5" customHeight="1" x14ac:dyDescent="0.25">
      <c r="A21" s="23"/>
      <c r="B21" s="23"/>
      <c r="C21" s="2"/>
      <c r="D21" s="179"/>
      <c r="E21" s="179"/>
      <c r="F21" s="179"/>
      <c r="G21" s="179"/>
    </row>
    <row r="22" spans="1:7" ht="21" customHeight="1" x14ac:dyDescent="0.25">
      <c r="A22" s="23"/>
      <c r="B22" s="23"/>
      <c r="C22" s="2" t="s">
        <v>8</v>
      </c>
      <c r="D22" s="132">
        <v>0</v>
      </c>
      <c r="E22" s="133"/>
      <c r="F22" s="27">
        <v>0</v>
      </c>
      <c r="G22" s="27">
        <f>D22+F22</f>
        <v>0</v>
      </c>
    </row>
    <row r="23" spans="1:7" ht="9" customHeight="1" x14ac:dyDescent="0.25">
      <c r="A23" s="23"/>
      <c r="B23" s="23"/>
      <c r="C23" s="2"/>
      <c r="D23" s="2"/>
    </row>
    <row r="24" spans="1:7" ht="21.75" customHeight="1" x14ac:dyDescent="0.25">
      <c r="A24" s="130">
        <v>5</v>
      </c>
      <c r="B24" s="130"/>
      <c r="C24" s="9" t="s">
        <v>9</v>
      </c>
      <c r="D24" s="9"/>
      <c r="E24" s="6"/>
    </row>
    <row r="25" spans="1:7" x14ac:dyDescent="0.25">
      <c r="C25" s="129" t="s">
        <v>10</v>
      </c>
      <c r="D25" s="129"/>
      <c r="E25" s="129"/>
      <c r="F25" s="129"/>
      <c r="G25" s="129"/>
    </row>
    <row r="26" spans="1:7" s="11" customFormat="1" ht="27" customHeight="1" x14ac:dyDescent="0.25">
      <c r="A26" s="123" t="s">
        <v>11</v>
      </c>
      <c r="B26" s="123"/>
      <c r="C26" s="14" t="s">
        <v>12</v>
      </c>
      <c r="D26" s="124" t="s">
        <v>13</v>
      </c>
      <c r="E26" s="125"/>
      <c r="F26" s="14" t="s">
        <v>14</v>
      </c>
      <c r="G26" s="14" t="s">
        <v>15</v>
      </c>
    </row>
    <row r="27" spans="1:7" x14ac:dyDescent="0.25">
      <c r="A27" s="126"/>
      <c r="B27" s="126"/>
      <c r="C27" s="49">
        <v>0</v>
      </c>
      <c r="D27" s="127">
        <v>0</v>
      </c>
      <c r="E27" s="128"/>
      <c r="F27" s="49">
        <v>0</v>
      </c>
      <c r="G27" s="49">
        <v>0</v>
      </c>
    </row>
    <row r="29" spans="1:7" ht="19.5" customHeight="1" x14ac:dyDescent="0.25">
      <c r="A29" s="120">
        <v>6</v>
      </c>
      <c r="B29" s="120"/>
      <c r="C29" s="4" t="s">
        <v>16</v>
      </c>
      <c r="E29" s="126"/>
      <c r="F29" s="126"/>
      <c r="G29" s="126"/>
    </row>
    <row r="30" spans="1:7" ht="19.5" customHeight="1" x14ac:dyDescent="0.25">
      <c r="E30" s="126"/>
      <c r="F30" s="126"/>
      <c r="G30" s="126"/>
    </row>
    <row r="31" spans="1:7" ht="19.5" customHeight="1" x14ac:dyDescent="0.25">
      <c r="E31" s="126"/>
      <c r="F31" s="126"/>
      <c r="G31" s="126"/>
    </row>
    <row r="33" spans="1:7" x14ac:dyDescent="0.25">
      <c r="A33" s="120">
        <v>7</v>
      </c>
      <c r="B33" s="120"/>
      <c r="C33" s="121" t="s">
        <v>24</v>
      </c>
      <c r="D33" s="121"/>
      <c r="E33" s="121"/>
      <c r="F33" s="121"/>
      <c r="G33" s="121"/>
    </row>
    <row r="34" spans="1:7" ht="9" customHeight="1" thickBot="1" x14ac:dyDescent="0.3">
      <c r="C34" s="8"/>
      <c r="D34" s="8"/>
    </row>
    <row r="35" spans="1:7" ht="17.25" thickTop="1" thickBot="1" x14ac:dyDescent="0.3">
      <c r="B35" s="10"/>
      <c r="C35" s="4" t="s">
        <v>17</v>
      </c>
      <c r="E35" s="10"/>
      <c r="F35" s="118" t="s">
        <v>25</v>
      </c>
      <c r="G35" s="119"/>
    </row>
    <row r="36" spans="1:7" ht="17.25" thickTop="1" thickBot="1" x14ac:dyDescent="0.3">
      <c r="B36" s="10"/>
      <c r="C36" s="4" t="s">
        <v>18</v>
      </c>
      <c r="E36" s="10"/>
      <c r="F36" s="118" t="s">
        <v>26</v>
      </c>
      <c r="G36" s="119"/>
    </row>
    <row r="37" spans="1:7" ht="17.25" thickTop="1" thickBot="1" x14ac:dyDescent="0.3">
      <c r="B37" s="10"/>
      <c r="C37" s="118" t="s">
        <v>19</v>
      </c>
      <c r="D37" s="122"/>
      <c r="E37" s="10"/>
      <c r="F37" s="118" t="s">
        <v>27</v>
      </c>
      <c r="G37" s="119"/>
    </row>
    <row r="38" spans="1:7" ht="17.25" thickTop="1" thickBot="1" x14ac:dyDescent="0.3">
      <c r="B38" s="10"/>
      <c r="C38" s="4" t="s">
        <v>20</v>
      </c>
      <c r="E38" s="10"/>
      <c r="F38" s="118" t="s">
        <v>28</v>
      </c>
      <c r="G38" s="119"/>
    </row>
    <row r="39" spans="1:7" ht="17.25" thickTop="1" thickBot="1" x14ac:dyDescent="0.3">
      <c r="B39" s="10"/>
      <c r="C39" s="4" t="s">
        <v>21</v>
      </c>
      <c r="E39" s="10"/>
      <c r="F39" s="118" t="s">
        <v>29</v>
      </c>
      <c r="G39" s="119"/>
    </row>
    <row r="40" spans="1:7" ht="17.25" thickTop="1" thickBot="1" x14ac:dyDescent="0.3">
      <c r="B40" s="10"/>
      <c r="C40" s="4" t="s">
        <v>22</v>
      </c>
      <c r="E40" s="10"/>
      <c r="F40" s="118" t="s">
        <v>30</v>
      </c>
      <c r="G40" s="119"/>
    </row>
    <row r="41" spans="1:7" ht="17.25" thickTop="1" thickBot="1" x14ac:dyDescent="0.3">
      <c r="B41" s="10"/>
      <c r="C41" s="4" t="s">
        <v>23</v>
      </c>
      <c r="E41" s="10"/>
      <c r="F41" s="118" t="s">
        <v>31</v>
      </c>
      <c r="G41" s="119"/>
    </row>
    <row r="42" spans="1:7" ht="16.5" thickTop="1" x14ac:dyDescent="0.25"/>
  </sheetData>
  <mergeCells count="42">
    <mergeCell ref="F1:G1"/>
    <mergeCell ref="F2:G2"/>
    <mergeCell ref="C3:G3"/>
    <mergeCell ref="C5:G5"/>
    <mergeCell ref="A7:B7"/>
    <mergeCell ref="D7:G7"/>
    <mergeCell ref="D8:G8"/>
    <mergeCell ref="A9:B9"/>
    <mergeCell ref="D9:G9"/>
    <mergeCell ref="D10:G10"/>
    <mergeCell ref="A11:B11"/>
    <mergeCell ref="D11:G11"/>
    <mergeCell ref="C25:G25"/>
    <mergeCell ref="A13:B13"/>
    <mergeCell ref="D13:G13"/>
    <mergeCell ref="D14:E14"/>
    <mergeCell ref="D16:E16"/>
    <mergeCell ref="D17:G17"/>
    <mergeCell ref="D18:E18"/>
    <mergeCell ref="D19:G19"/>
    <mergeCell ref="D21:G21"/>
    <mergeCell ref="A24:B24"/>
    <mergeCell ref="D20:E20"/>
    <mergeCell ref="D22:E22"/>
    <mergeCell ref="A26:B26"/>
    <mergeCell ref="D26:E26"/>
    <mergeCell ref="A27:B27"/>
    <mergeCell ref="D27:E27"/>
    <mergeCell ref="E31:G31"/>
    <mergeCell ref="A29:B29"/>
    <mergeCell ref="E29:G29"/>
    <mergeCell ref="E30:G30"/>
    <mergeCell ref="F38:G38"/>
    <mergeCell ref="F39:G39"/>
    <mergeCell ref="F40:G40"/>
    <mergeCell ref="F41:G41"/>
    <mergeCell ref="A33:B33"/>
    <mergeCell ref="C33:G33"/>
    <mergeCell ref="F35:G35"/>
    <mergeCell ref="F36:G36"/>
    <mergeCell ref="C37:D37"/>
    <mergeCell ref="F37:G37"/>
  </mergeCells>
  <pageMargins left="0.34" right="0.35" top="0.26" bottom="0.26" header="0.16" footer="0.16"/>
  <pageSetup scale="95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view="pageBreakPreview" topLeftCell="A13" zoomScaleSheetLayoutView="100" workbookViewId="0">
      <selection activeCell="L27" sqref="L27"/>
    </sheetView>
  </sheetViews>
  <sheetFormatPr defaultColWidth="9.140625" defaultRowHeight="15.75" x14ac:dyDescent="0.25"/>
  <cols>
    <col min="1" max="1" width="2.7109375" style="24" bestFit="1" customWidth="1"/>
    <col min="2" max="2" width="3.140625" style="24" customWidth="1"/>
    <col min="3" max="3" width="46.140625" style="4" customWidth="1"/>
    <col min="4" max="5" width="6.7109375" style="4" customWidth="1"/>
    <col min="6" max="6" width="16.28515625" style="36" customWidth="1"/>
    <col min="7" max="7" width="17" style="36" customWidth="1"/>
    <col min="8" max="16384" width="9.140625" style="4"/>
  </cols>
  <sheetData>
    <row r="1" spans="1:8" x14ac:dyDescent="0.25">
      <c r="F1" s="145" t="s">
        <v>4</v>
      </c>
      <c r="G1" s="145"/>
    </row>
    <row r="2" spans="1:8" x14ac:dyDescent="0.25">
      <c r="F2" s="145"/>
      <c r="G2" s="145"/>
    </row>
    <row r="3" spans="1:8" ht="33" customHeight="1" x14ac:dyDescent="0.25">
      <c r="C3" s="146" t="s">
        <v>32</v>
      </c>
      <c r="D3" s="147"/>
      <c r="E3" s="147"/>
      <c r="F3" s="147"/>
      <c r="G3" s="147"/>
    </row>
    <row r="4" spans="1:8" ht="10.5" customHeight="1" x14ac:dyDescent="0.25">
      <c r="C4" s="13"/>
      <c r="D4" s="24"/>
      <c r="E4" s="24"/>
    </row>
    <row r="5" spans="1:8" ht="33" customHeight="1" x14ac:dyDescent="0.25">
      <c r="C5" s="146" t="s">
        <v>33</v>
      </c>
      <c r="D5" s="146"/>
      <c r="E5" s="146"/>
      <c r="F5" s="146"/>
      <c r="G5" s="146"/>
    </row>
    <row r="6" spans="1:8" ht="9.75" customHeight="1" x14ac:dyDescent="0.25"/>
    <row r="7" spans="1:8" ht="22.5" customHeight="1" x14ac:dyDescent="0.25">
      <c r="A7" s="130">
        <v>1</v>
      </c>
      <c r="B7" s="130"/>
      <c r="C7" s="2" t="s">
        <v>0</v>
      </c>
      <c r="D7" s="148" t="s">
        <v>103</v>
      </c>
      <c r="E7" s="148"/>
      <c r="F7" s="148"/>
      <c r="G7" s="148"/>
      <c r="H7" s="7"/>
    </row>
    <row r="8" spans="1:8" ht="9.75" customHeight="1" x14ac:dyDescent="0.25">
      <c r="A8" s="23"/>
      <c r="B8" s="23"/>
      <c r="C8" s="2"/>
      <c r="D8" s="130"/>
      <c r="E8" s="130"/>
      <c r="F8" s="130"/>
      <c r="G8" s="130"/>
      <c r="H8" s="7"/>
    </row>
    <row r="9" spans="1:8" ht="63.75" customHeight="1" x14ac:dyDescent="0.25">
      <c r="A9" s="130">
        <v>2</v>
      </c>
      <c r="B9" s="130"/>
      <c r="C9" s="2" t="s">
        <v>1</v>
      </c>
      <c r="D9" s="149" t="s">
        <v>101</v>
      </c>
      <c r="E9" s="149"/>
      <c r="F9" s="149"/>
      <c r="G9" s="149"/>
      <c r="H9" s="7"/>
    </row>
    <row r="10" spans="1:8" ht="9.75" customHeight="1" x14ac:dyDescent="0.25">
      <c r="A10" s="23"/>
      <c r="B10" s="23"/>
      <c r="C10" s="2"/>
      <c r="D10" s="130"/>
      <c r="E10" s="130"/>
      <c r="F10" s="130"/>
      <c r="G10" s="130"/>
      <c r="H10" s="7"/>
    </row>
    <row r="11" spans="1:8" ht="21" customHeight="1" x14ac:dyDescent="0.25">
      <c r="A11" s="130">
        <v>3</v>
      </c>
      <c r="B11" s="130"/>
      <c r="C11" s="2" t="s">
        <v>2</v>
      </c>
      <c r="D11" s="150" t="s">
        <v>67</v>
      </c>
      <c r="E11" s="150"/>
      <c r="F11" s="150"/>
      <c r="G11" s="150"/>
      <c r="H11" s="7"/>
    </row>
    <row r="12" spans="1:8" ht="8.25" customHeight="1" x14ac:dyDescent="0.25">
      <c r="A12" s="23"/>
      <c r="B12" s="23"/>
      <c r="C12" s="2"/>
      <c r="D12" s="21"/>
      <c r="E12" s="21"/>
      <c r="F12" s="34"/>
      <c r="G12" s="34"/>
      <c r="H12" s="7"/>
    </row>
    <row r="13" spans="1:8" ht="21" customHeight="1" x14ac:dyDescent="0.25">
      <c r="A13" s="130">
        <v>4</v>
      </c>
      <c r="B13" s="130"/>
      <c r="C13" s="2" t="s">
        <v>39</v>
      </c>
      <c r="D13" s="131"/>
      <c r="E13" s="131"/>
      <c r="F13" s="131"/>
      <c r="G13" s="131"/>
      <c r="H13" s="7"/>
    </row>
    <row r="14" spans="1:8" ht="21" customHeight="1" x14ac:dyDescent="0.25">
      <c r="A14" s="23"/>
      <c r="B14" s="23"/>
      <c r="C14" s="2"/>
      <c r="D14" s="134" t="s">
        <v>42</v>
      </c>
      <c r="E14" s="135"/>
      <c r="F14" s="37" t="s">
        <v>35</v>
      </c>
      <c r="G14" s="37" t="s">
        <v>40</v>
      </c>
      <c r="H14" s="7"/>
    </row>
    <row r="15" spans="1:8" ht="9.75" customHeight="1" x14ac:dyDescent="0.25">
      <c r="A15" s="23"/>
      <c r="B15" s="23"/>
      <c r="C15" s="2"/>
    </row>
    <row r="16" spans="1:8" ht="18.75" customHeight="1" x14ac:dyDescent="0.25">
      <c r="A16" s="23"/>
      <c r="B16" s="23"/>
      <c r="C16" s="2" t="s">
        <v>5</v>
      </c>
      <c r="D16" s="132">
        <v>6.3</v>
      </c>
      <c r="E16" s="133"/>
      <c r="F16" s="27">
        <v>1.2</v>
      </c>
      <c r="G16" s="27">
        <f>D16+F16</f>
        <v>7.5</v>
      </c>
    </row>
    <row r="17" spans="1:8" ht="10.5" customHeight="1" x14ac:dyDescent="0.25">
      <c r="A17" s="23"/>
      <c r="B17" s="23"/>
      <c r="C17" s="2"/>
      <c r="D17" s="130"/>
      <c r="E17" s="130"/>
      <c r="F17" s="130"/>
      <c r="G17" s="130"/>
    </row>
    <row r="18" spans="1:8" ht="21" customHeight="1" x14ac:dyDescent="0.25">
      <c r="A18" s="23"/>
      <c r="B18" s="23"/>
      <c r="C18" s="2" t="s">
        <v>6</v>
      </c>
      <c r="D18" s="151">
        <v>4.7249999999999996</v>
      </c>
      <c r="E18" s="152"/>
      <c r="F18" s="61">
        <v>0</v>
      </c>
      <c r="G18" s="61">
        <f>D18+F18</f>
        <v>4.7249999999999996</v>
      </c>
    </row>
    <row r="19" spans="1:8" ht="8.25" customHeight="1" x14ac:dyDescent="0.25">
      <c r="A19" s="23"/>
      <c r="B19" s="23"/>
      <c r="C19" s="2"/>
      <c r="D19" s="186"/>
      <c r="E19" s="186"/>
      <c r="F19" s="186"/>
      <c r="G19" s="186"/>
    </row>
    <row r="20" spans="1:8" ht="21" customHeight="1" x14ac:dyDescent="0.25">
      <c r="A20" s="23"/>
      <c r="B20" s="23"/>
      <c r="C20" s="2" t="s">
        <v>7</v>
      </c>
      <c r="D20" s="159">
        <v>1.571</v>
      </c>
      <c r="E20" s="160"/>
      <c r="F20" s="62">
        <v>0</v>
      </c>
      <c r="G20" s="62">
        <f>D20+F20</f>
        <v>1.571</v>
      </c>
    </row>
    <row r="21" spans="1:8" ht="7.5" customHeight="1" x14ac:dyDescent="0.25">
      <c r="A21" s="23"/>
      <c r="B21" s="23"/>
      <c r="C21" s="2"/>
      <c r="D21" s="179"/>
      <c r="E21" s="179"/>
      <c r="F21" s="179"/>
      <c r="G21" s="179"/>
    </row>
    <row r="22" spans="1:8" ht="21" customHeight="1" x14ac:dyDescent="0.25">
      <c r="A22" s="23"/>
      <c r="B22" s="23"/>
      <c r="C22" s="2" t="s">
        <v>8</v>
      </c>
      <c r="D22" s="136">
        <f>1.564+1.583+1.571</f>
        <v>4.718</v>
      </c>
      <c r="E22" s="137"/>
      <c r="F22" s="27">
        <v>0</v>
      </c>
      <c r="G22" s="27">
        <f>D22+F22</f>
        <v>4.718</v>
      </c>
      <c r="H22" s="39"/>
    </row>
    <row r="23" spans="1:8" ht="9" customHeight="1" x14ac:dyDescent="0.25">
      <c r="A23" s="23"/>
      <c r="B23" s="23"/>
      <c r="C23" s="2"/>
      <c r="D23" s="2"/>
    </row>
    <row r="24" spans="1:8" ht="21.75" customHeight="1" x14ac:dyDescent="0.25">
      <c r="A24" s="130">
        <v>5</v>
      </c>
      <c r="B24" s="130"/>
      <c r="C24" s="9" t="s">
        <v>9</v>
      </c>
      <c r="D24" s="9"/>
      <c r="E24" s="6"/>
    </row>
    <row r="25" spans="1:8" x14ac:dyDescent="0.25">
      <c r="C25" s="129" t="s">
        <v>10</v>
      </c>
      <c r="D25" s="129"/>
      <c r="E25" s="129"/>
      <c r="F25" s="129"/>
      <c r="G25" s="129"/>
    </row>
    <row r="26" spans="1:8" s="11" customFormat="1" ht="27" customHeight="1" x14ac:dyDescent="0.25">
      <c r="A26" s="123" t="s">
        <v>11</v>
      </c>
      <c r="B26" s="123"/>
      <c r="C26" s="14" t="s">
        <v>12</v>
      </c>
      <c r="D26" s="124" t="s">
        <v>13</v>
      </c>
      <c r="E26" s="125"/>
      <c r="F26" s="14" t="s">
        <v>14</v>
      </c>
      <c r="G26" s="14" t="s">
        <v>15</v>
      </c>
    </row>
    <row r="27" spans="1:8" ht="31.5" x14ac:dyDescent="0.25">
      <c r="A27" s="126">
        <v>2</v>
      </c>
      <c r="B27" s="126"/>
      <c r="C27" s="52" t="s">
        <v>204</v>
      </c>
      <c r="D27" s="127" t="s">
        <v>153</v>
      </c>
      <c r="E27" s="128"/>
      <c r="F27" s="96">
        <v>19964.18</v>
      </c>
      <c r="G27" s="96">
        <v>0</v>
      </c>
    </row>
    <row r="28" spans="1:8" ht="47.25" x14ac:dyDescent="0.25">
      <c r="A28" s="126">
        <v>3</v>
      </c>
      <c r="B28" s="126"/>
      <c r="C28" s="52" t="s">
        <v>205</v>
      </c>
      <c r="D28" s="127" t="s">
        <v>158</v>
      </c>
      <c r="E28" s="128"/>
      <c r="F28" s="96">
        <v>140</v>
      </c>
      <c r="G28" s="96">
        <v>0</v>
      </c>
    </row>
    <row r="29" spans="1:8" ht="47.25" x14ac:dyDescent="0.25">
      <c r="A29" s="126">
        <v>4</v>
      </c>
      <c r="B29" s="126"/>
      <c r="C29" s="52" t="s">
        <v>206</v>
      </c>
      <c r="D29" s="127" t="s">
        <v>158</v>
      </c>
      <c r="E29" s="128"/>
      <c r="F29" s="96">
        <v>419</v>
      </c>
      <c r="G29" s="96">
        <v>0</v>
      </c>
    </row>
    <row r="31" spans="1:8" ht="19.5" customHeight="1" x14ac:dyDescent="0.25">
      <c r="A31" s="120">
        <v>6</v>
      </c>
      <c r="B31" s="120"/>
      <c r="C31" s="4" t="s">
        <v>16</v>
      </c>
      <c r="E31" s="126"/>
      <c r="F31" s="126"/>
      <c r="G31" s="126"/>
    </row>
    <row r="32" spans="1:8" ht="19.5" customHeight="1" x14ac:dyDescent="0.25">
      <c r="E32" s="126"/>
      <c r="F32" s="126"/>
      <c r="G32" s="126"/>
    </row>
    <row r="33" spans="1:7" ht="19.5" customHeight="1" x14ac:dyDescent="0.25">
      <c r="E33" s="126"/>
      <c r="F33" s="126"/>
      <c r="G33" s="126"/>
    </row>
    <row r="35" spans="1:7" x14ac:dyDescent="0.25">
      <c r="A35" s="120">
        <v>7</v>
      </c>
      <c r="B35" s="120"/>
      <c r="C35" s="121" t="s">
        <v>24</v>
      </c>
      <c r="D35" s="121"/>
      <c r="E35" s="121"/>
      <c r="F35" s="121"/>
      <c r="G35" s="121"/>
    </row>
    <row r="36" spans="1:7" ht="9" customHeight="1" thickBot="1" x14ac:dyDescent="0.3">
      <c r="C36" s="8"/>
      <c r="D36" s="8"/>
    </row>
    <row r="37" spans="1:7" ht="17.25" thickTop="1" thickBot="1" x14ac:dyDescent="0.3">
      <c r="B37" s="10"/>
      <c r="C37" s="4" t="s">
        <v>17</v>
      </c>
      <c r="E37" s="10"/>
      <c r="F37" s="118" t="s">
        <v>25</v>
      </c>
      <c r="G37" s="119"/>
    </row>
    <row r="38" spans="1:7" ht="17.25" thickTop="1" thickBot="1" x14ac:dyDescent="0.3">
      <c r="B38" s="10"/>
      <c r="C38" s="4" t="s">
        <v>18</v>
      </c>
      <c r="E38" s="10"/>
      <c r="F38" s="118" t="s">
        <v>26</v>
      </c>
      <c r="G38" s="119"/>
    </row>
    <row r="39" spans="1:7" ht="17.25" thickTop="1" thickBot="1" x14ac:dyDescent="0.3">
      <c r="B39" s="10"/>
      <c r="C39" s="118" t="s">
        <v>19</v>
      </c>
      <c r="D39" s="122"/>
      <c r="E39" s="10"/>
      <c r="F39" s="118" t="s">
        <v>27</v>
      </c>
      <c r="G39" s="119"/>
    </row>
    <row r="40" spans="1:7" ht="17.25" thickTop="1" thickBot="1" x14ac:dyDescent="0.3">
      <c r="B40" s="10"/>
      <c r="C40" s="4" t="s">
        <v>20</v>
      </c>
      <c r="E40" s="10"/>
      <c r="F40" s="118" t="s">
        <v>28</v>
      </c>
      <c r="G40" s="119"/>
    </row>
    <row r="41" spans="1:7" ht="17.25" thickTop="1" thickBot="1" x14ac:dyDescent="0.3">
      <c r="B41" s="10"/>
      <c r="C41" s="4" t="s">
        <v>21</v>
      </c>
      <c r="E41" s="10"/>
      <c r="F41" s="118" t="s">
        <v>29</v>
      </c>
      <c r="G41" s="119"/>
    </row>
    <row r="42" spans="1:7" ht="17.25" thickTop="1" thickBot="1" x14ac:dyDescent="0.3">
      <c r="B42" s="10"/>
      <c r="C42" s="4" t="s">
        <v>22</v>
      </c>
      <c r="E42" s="10"/>
      <c r="F42" s="118" t="s">
        <v>30</v>
      </c>
      <c r="G42" s="119"/>
    </row>
    <row r="43" spans="1:7" ht="17.25" thickTop="1" thickBot="1" x14ac:dyDescent="0.3">
      <c r="B43" s="10"/>
      <c r="C43" s="4" t="s">
        <v>23</v>
      </c>
      <c r="E43" s="10"/>
      <c r="F43" s="118" t="s">
        <v>31</v>
      </c>
      <c r="G43" s="119"/>
    </row>
    <row r="44" spans="1:7" ht="16.5" thickTop="1" x14ac:dyDescent="0.25"/>
  </sheetData>
  <mergeCells count="46">
    <mergeCell ref="F1:G1"/>
    <mergeCell ref="F2:G2"/>
    <mergeCell ref="C3:G3"/>
    <mergeCell ref="C5:G5"/>
    <mergeCell ref="A7:B7"/>
    <mergeCell ref="D7:G7"/>
    <mergeCell ref="D8:G8"/>
    <mergeCell ref="A9:B9"/>
    <mergeCell ref="D9:G9"/>
    <mergeCell ref="D10:G10"/>
    <mergeCell ref="A11:B11"/>
    <mergeCell ref="D11:G11"/>
    <mergeCell ref="C25:G25"/>
    <mergeCell ref="A13:B13"/>
    <mergeCell ref="D13:G13"/>
    <mergeCell ref="D14:E14"/>
    <mergeCell ref="D16:E16"/>
    <mergeCell ref="D17:G17"/>
    <mergeCell ref="D18:E18"/>
    <mergeCell ref="D19:G19"/>
    <mergeCell ref="D21:G21"/>
    <mergeCell ref="A24:B24"/>
    <mergeCell ref="D20:E20"/>
    <mergeCell ref="D22:E22"/>
    <mergeCell ref="A26:B26"/>
    <mergeCell ref="D26:E26"/>
    <mergeCell ref="E33:G33"/>
    <mergeCell ref="A31:B31"/>
    <mergeCell ref="E31:G31"/>
    <mergeCell ref="E32:G32"/>
    <mergeCell ref="A27:B27"/>
    <mergeCell ref="D27:E27"/>
    <mergeCell ref="A28:B28"/>
    <mergeCell ref="D28:E28"/>
    <mergeCell ref="A29:B29"/>
    <mergeCell ref="D29:E29"/>
    <mergeCell ref="F40:G40"/>
    <mergeCell ref="F41:G41"/>
    <mergeCell ref="F42:G42"/>
    <mergeCell ref="F43:G43"/>
    <mergeCell ref="A35:B35"/>
    <mergeCell ref="C35:G35"/>
    <mergeCell ref="F37:G37"/>
    <mergeCell ref="F38:G38"/>
    <mergeCell ref="C39:D39"/>
    <mergeCell ref="F39:G39"/>
  </mergeCells>
  <pageMargins left="0.34" right="0.35" top="0.26" bottom="0.26" header="0.16" footer="0.16"/>
  <pageSetup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42"/>
  <sheetViews>
    <sheetView view="pageBreakPreview" topLeftCell="A12" zoomScaleSheetLayoutView="100" workbookViewId="0">
      <selection activeCell="G27" sqref="G27"/>
    </sheetView>
  </sheetViews>
  <sheetFormatPr defaultColWidth="9.140625" defaultRowHeight="15.75" x14ac:dyDescent="0.25"/>
  <cols>
    <col min="1" max="1" width="2.7109375" style="3" bestFit="1" customWidth="1"/>
    <col min="2" max="2" width="3.140625" style="3" customWidth="1"/>
    <col min="3" max="3" width="46.140625" style="4" customWidth="1"/>
    <col min="4" max="4" width="6.7109375" style="4" customWidth="1"/>
    <col min="5" max="5" width="5.5703125" style="4" customWidth="1"/>
    <col min="6" max="6" width="15" style="4" bestFit="1" customWidth="1"/>
    <col min="7" max="7" width="15.7109375" style="4" customWidth="1"/>
    <col min="8" max="8" width="10.5703125" style="4" bestFit="1" customWidth="1"/>
    <col min="9" max="16384" width="9.140625" style="4"/>
  </cols>
  <sheetData>
    <row r="1" spans="1:8" x14ac:dyDescent="0.25">
      <c r="F1" s="145" t="s">
        <v>4</v>
      </c>
      <c r="G1" s="145"/>
    </row>
    <row r="2" spans="1:8" x14ac:dyDescent="0.25">
      <c r="F2" s="145" t="s">
        <v>77</v>
      </c>
      <c r="G2" s="145"/>
    </row>
    <row r="3" spans="1:8" ht="33" customHeight="1" x14ac:dyDescent="0.25">
      <c r="C3" s="146" t="s">
        <v>32</v>
      </c>
      <c r="D3" s="147"/>
      <c r="E3" s="147"/>
      <c r="F3" s="147"/>
      <c r="G3" s="147"/>
    </row>
    <row r="4" spans="1:8" ht="10.5" customHeight="1" x14ac:dyDescent="0.25">
      <c r="C4" s="13"/>
      <c r="D4" s="3"/>
      <c r="E4" s="3"/>
      <c r="F4" s="3"/>
      <c r="G4" s="3"/>
    </row>
    <row r="5" spans="1:8" ht="33" customHeight="1" x14ac:dyDescent="0.25">
      <c r="C5" s="146" t="s">
        <v>33</v>
      </c>
      <c r="D5" s="146"/>
      <c r="E5" s="146"/>
      <c r="F5" s="146"/>
      <c r="G5" s="146"/>
    </row>
    <row r="6" spans="1:8" ht="9.75" customHeight="1" x14ac:dyDescent="0.25"/>
    <row r="7" spans="1:8" ht="22.5" customHeight="1" x14ac:dyDescent="0.25">
      <c r="A7" s="130">
        <v>1</v>
      </c>
      <c r="B7" s="130"/>
      <c r="C7" s="2" t="s">
        <v>0</v>
      </c>
      <c r="D7" s="148" t="s">
        <v>112</v>
      </c>
      <c r="E7" s="148"/>
      <c r="F7" s="148"/>
      <c r="G7" s="148"/>
      <c r="H7" s="7"/>
    </row>
    <row r="8" spans="1:8" ht="9.75" customHeight="1" x14ac:dyDescent="0.25">
      <c r="A8" s="1"/>
      <c r="B8" s="1"/>
      <c r="C8" s="2"/>
      <c r="D8" s="130"/>
      <c r="E8" s="130"/>
      <c r="F8" s="130"/>
      <c r="G8" s="130"/>
      <c r="H8" s="7"/>
    </row>
    <row r="9" spans="1:8" ht="79.5" customHeight="1" x14ac:dyDescent="0.25">
      <c r="A9" s="130">
        <v>2</v>
      </c>
      <c r="B9" s="130"/>
      <c r="C9" s="2" t="s">
        <v>1</v>
      </c>
      <c r="D9" s="166" t="s">
        <v>72</v>
      </c>
      <c r="E9" s="166"/>
      <c r="F9" s="166"/>
      <c r="G9" s="166"/>
      <c r="H9" s="7"/>
    </row>
    <row r="10" spans="1:8" ht="9.75" customHeight="1" x14ac:dyDescent="0.25">
      <c r="A10" s="1"/>
      <c r="B10" s="1"/>
      <c r="C10" s="2"/>
      <c r="D10" s="130"/>
      <c r="E10" s="130"/>
      <c r="F10" s="130"/>
      <c r="G10" s="130"/>
      <c r="H10" s="7"/>
    </row>
    <row r="11" spans="1:8" ht="21" customHeight="1" x14ac:dyDescent="0.25">
      <c r="A11" s="130">
        <v>3</v>
      </c>
      <c r="B11" s="130"/>
      <c r="C11" s="2" t="s">
        <v>2</v>
      </c>
      <c r="D11" s="150" t="s">
        <v>36</v>
      </c>
      <c r="E11" s="150"/>
      <c r="F11" s="150"/>
      <c r="G11" s="150"/>
      <c r="H11" s="7"/>
    </row>
    <row r="12" spans="1:8" ht="8.25" customHeight="1" x14ac:dyDescent="0.25">
      <c r="A12" s="1"/>
      <c r="B12" s="1"/>
      <c r="C12" s="2"/>
      <c r="D12" s="21"/>
      <c r="E12" s="21"/>
      <c r="F12" s="21"/>
      <c r="G12" s="21"/>
      <c r="H12" s="7"/>
    </row>
    <row r="13" spans="1:8" ht="21" customHeight="1" x14ac:dyDescent="0.25">
      <c r="A13" s="130">
        <v>4</v>
      </c>
      <c r="B13" s="130"/>
      <c r="C13" s="2" t="s">
        <v>3</v>
      </c>
      <c r="D13" s="142" t="s">
        <v>47</v>
      </c>
      <c r="E13" s="144"/>
      <c r="F13" s="38" t="s">
        <v>35</v>
      </c>
      <c r="G13" s="28" t="s">
        <v>40</v>
      </c>
      <c r="H13" s="7"/>
    </row>
    <row r="14" spans="1:8" ht="9.75" customHeight="1" x14ac:dyDescent="0.25">
      <c r="A14" s="1"/>
      <c r="B14" s="1"/>
      <c r="C14" s="2"/>
      <c r="D14" s="130"/>
      <c r="E14" s="130"/>
      <c r="F14" s="130"/>
      <c r="G14" s="130"/>
    </row>
    <row r="15" spans="1:8" ht="18.75" customHeight="1" x14ac:dyDescent="0.25">
      <c r="A15" s="1"/>
      <c r="B15" s="1"/>
      <c r="C15" s="2" t="s">
        <v>5</v>
      </c>
      <c r="D15" s="132">
        <v>13.7</v>
      </c>
      <c r="E15" s="133"/>
      <c r="F15" s="27">
        <v>1.3</v>
      </c>
      <c r="G15" s="27">
        <f>F15+D15</f>
        <v>15</v>
      </c>
    </row>
    <row r="16" spans="1:8" ht="10.5" customHeight="1" x14ac:dyDescent="0.25">
      <c r="A16" s="1"/>
      <c r="B16" s="1"/>
      <c r="C16" s="2"/>
      <c r="D16" s="130"/>
      <c r="E16" s="130"/>
      <c r="F16" s="130"/>
      <c r="G16" s="130"/>
    </row>
    <row r="17" spans="1:8" ht="21" customHeight="1" x14ac:dyDescent="0.25">
      <c r="A17" s="1"/>
      <c r="B17" s="1"/>
      <c r="C17" s="2" t="s">
        <v>6</v>
      </c>
      <c r="D17" s="151">
        <f>0+3.425+3.425</f>
        <v>6.85</v>
      </c>
      <c r="E17" s="152"/>
      <c r="F17" s="27">
        <v>0</v>
      </c>
      <c r="G17" s="27">
        <f>F17+D17</f>
        <v>6.85</v>
      </c>
    </row>
    <row r="18" spans="1:8" ht="8.25" customHeight="1" x14ac:dyDescent="0.25">
      <c r="A18" s="1"/>
      <c r="B18" s="1"/>
      <c r="C18" s="2"/>
      <c r="D18" s="130"/>
      <c r="E18" s="130"/>
      <c r="F18" s="130"/>
      <c r="G18" s="130"/>
    </row>
    <row r="19" spans="1:8" ht="21" customHeight="1" x14ac:dyDescent="0.25">
      <c r="A19" s="1"/>
      <c r="B19" s="1"/>
      <c r="C19" s="2" t="s">
        <v>7</v>
      </c>
      <c r="D19" s="162">
        <v>0</v>
      </c>
      <c r="E19" s="163"/>
      <c r="F19" s="42">
        <v>0</v>
      </c>
      <c r="G19" s="41">
        <f>F19+D19</f>
        <v>0</v>
      </c>
    </row>
    <row r="20" spans="1:8" ht="7.5" customHeight="1" x14ac:dyDescent="0.25">
      <c r="A20" s="1"/>
      <c r="B20" s="1"/>
      <c r="C20" s="2"/>
      <c r="D20" s="130"/>
      <c r="E20" s="130"/>
      <c r="F20" s="130"/>
      <c r="G20" s="130"/>
    </row>
    <row r="21" spans="1:8" ht="21" customHeight="1" x14ac:dyDescent="0.25">
      <c r="A21" s="1"/>
      <c r="B21" s="1"/>
      <c r="C21" s="2" t="s">
        <v>8</v>
      </c>
      <c r="D21" s="164">
        <f>120.393+22.5+3.425</f>
        <v>146.31800000000001</v>
      </c>
      <c r="E21" s="165"/>
      <c r="F21" s="33">
        <f>13.743+0.474</f>
        <v>14.217000000000001</v>
      </c>
      <c r="G21" s="27">
        <f>F21+D21</f>
        <v>160.53500000000003</v>
      </c>
      <c r="H21" s="39"/>
    </row>
    <row r="22" spans="1:8" ht="9" customHeight="1" x14ac:dyDescent="0.25">
      <c r="A22" s="1"/>
      <c r="B22" s="1"/>
      <c r="C22" s="2"/>
      <c r="D22" s="2"/>
    </row>
    <row r="23" spans="1:8" ht="21.75" customHeight="1" x14ac:dyDescent="0.25">
      <c r="A23" s="130">
        <v>5</v>
      </c>
      <c r="B23" s="130"/>
      <c r="C23" s="9" t="s">
        <v>9</v>
      </c>
      <c r="D23" s="9"/>
      <c r="E23" s="6"/>
    </row>
    <row r="24" spans="1:8" x14ac:dyDescent="0.25">
      <c r="C24" s="129" t="s">
        <v>10</v>
      </c>
      <c r="D24" s="129"/>
      <c r="E24" s="129"/>
      <c r="F24" s="129"/>
      <c r="G24" s="129"/>
    </row>
    <row r="25" spans="1:8" s="11" customFormat="1" ht="27" customHeight="1" x14ac:dyDescent="0.25">
      <c r="A25" s="123" t="s">
        <v>11</v>
      </c>
      <c r="B25" s="123"/>
      <c r="C25" s="14" t="s">
        <v>12</v>
      </c>
      <c r="D25" s="124" t="s">
        <v>13</v>
      </c>
      <c r="E25" s="125"/>
      <c r="F25" s="14" t="s">
        <v>14</v>
      </c>
      <c r="G25" s="14" t="s">
        <v>15</v>
      </c>
    </row>
    <row r="26" spans="1:8" s="11" customFormat="1" ht="15" x14ac:dyDescent="0.25">
      <c r="A26" s="161"/>
      <c r="B26" s="161"/>
      <c r="C26" s="117" t="s">
        <v>215</v>
      </c>
      <c r="D26" s="148" t="s">
        <v>215</v>
      </c>
      <c r="E26" s="148"/>
      <c r="F26" s="103" t="s">
        <v>215</v>
      </c>
      <c r="G26" s="60" t="s">
        <v>215</v>
      </c>
    </row>
    <row r="27" spans="1:8" s="11" customFormat="1" ht="15" x14ac:dyDescent="0.25">
      <c r="A27" s="161"/>
      <c r="B27" s="161"/>
      <c r="C27" s="100"/>
      <c r="D27" s="148"/>
      <c r="E27" s="148"/>
      <c r="F27" s="102"/>
      <c r="G27" s="60"/>
    </row>
    <row r="28" spans="1:8" s="11" customFormat="1" ht="15" x14ac:dyDescent="0.25">
      <c r="A28" s="57"/>
      <c r="B28" s="57"/>
      <c r="C28" s="101"/>
      <c r="D28" s="58"/>
      <c r="E28" s="59"/>
      <c r="F28" s="60"/>
      <c r="G28" s="60"/>
    </row>
    <row r="29" spans="1:8" ht="19.5" customHeight="1" x14ac:dyDescent="0.25">
      <c r="A29" s="120">
        <v>6</v>
      </c>
      <c r="B29" s="120"/>
      <c r="C29" s="4" t="s">
        <v>16</v>
      </c>
      <c r="E29" s="153"/>
      <c r="F29" s="153"/>
      <c r="G29" s="153"/>
    </row>
    <row r="30" spans="1:8" ht="19.5" customHeight="1" x14ac:dyDescent="0.25">
      <c r="E30" s="126"/>
      <c r="F30" s="126"/>
      <c r="G30" s="126"/>
    </row>
    <row r="31" spans="1:8" ht="19.5" customHeight="1" x14ac:dyDescent="0.25">
      <c r="E31" s="126"/>
      <c r="F31" s="126"/>
      <c r="G31" s="126"/>
    </row>
    <row r="33" spans="1:7" x14ac:dyDescent="0.25">
      <c r="A33" s="120">
        <v>7</v>
      </c>
      <c r="B33" s="120"/>
      <c r="C33" s="121" t="s">
        <v>24</v>
      </c>
      <c r="D33" s="121"/>
      <c r="E33" s="121"/>
      <c r="F33" s="121"/>
      <c r="G33" s="121"/>
    </row>
    <row r="34" spans="1:7" ht="9" customHeight="1" thickBot="1" x14ac:dyDescent="0.3">
      <c r="C34" s="8"/>
      <c r="D34" s="8"/>
    </row>
    <row r="35" spans="1:7" ht="17.25" thickTop="1" thickBot="1" x14ac:dyDescent="0.3">
      <c r="B35" s="10"/>
      <c r="C35" s="4" t="s">
        <v>17</v>
      </c>
      <c r="E35" s="10"/>
      <c r="F35" s="118" t="s">
        <v>25</v>
      </c>
      <c r="G35" s="119"/>
    </row>
    <row r="36" spans="1:7" ht="17.25" thickTop="1" thickBot="1" x14ac:dyDescent="0.3">
      <c r="B36" s="10"/>
      <c r="C36" s="4" t="s">
        <v>18</v>
      </c>
      <c r="E36" s="10"/>
      <c r="F36" s="118" t="s">
        <v>26</v>
      </c>
      <c r="G36" s="119"/>
    </row>
    <row r="37" spans="1:7" ht="17.25" thickTop="1" thickBot="1" x14ac:dyDescent="0.3">
      <c r="B37" s="10"/>
      <c r="C37" s="118" t="s">
        <v>19</v>
      </c>
      <c r="D37" s="122"/>
      <c r="E37" s="10"/>
      <c r="F37" s="118" t="s">
        <v>27</v>
      </c>
      <c r="G37" s="119"/>
    </row>
    <row r="38" spans="1:7" ht="17.25" thickTop="1" thickBot="1" x14ac:dyDescent="0.3">
      <c r="B38" s="10"/>
      <c r="C38" s="4" t="s">
        <v>20</v>
      </c>
      <c r="E38" s="10"/>
      <c r="F38" s="118" t="s">
        <v>28</v>
      </c>
      <c r="G38" s="119"/>
    </row>
    <row r="39" spans="1:7" ht="17.25" thickTop="1" thickBot="1" x14ac:dyDescent="0.3">
      <c r="B39" s="10"/>
      <c r="C39" s="4" t="s">
        <v>21</v>
      </c>
      <c r="E39" s="10"/>
      <c r="F39" s="118" t="s">
        <v>29</v>
      </c>
      <c r="G39" s="119"/>
    </row>
    <row r="40" spans="1:7" ht="17.25" thickTop="1" thickBot="1" x14ac:dyDescent="0.3">
      <c r="B40" s="10"/>
      <c r="C40" s="4" t="s">
        <v>22</v>
      </c>
      <c r="E40" s="10"/>
      <c r="F40" s="118" t="s">
        <v>30</v>
      </c>
      <c r="G40" s="119"/>
    </row>
    <row r="41" spans="1:7" ht="17.25" thickTop="1" thickBot="1" x14ac:dyDescent="0.3">
      <c r="B41" s="10"/>
      <c r="C41" s="4" t="s">
        <v>23</v>
      </c>
      <c r="E41" s="10"/>
      <c r="F41" s="118" t="s">
        <v>31</v>
      </c>
      <c r="G41" s="119"/>
    </row>
    <row r="42" spans="1:7" ht="16.5" thickTop="1" x14ac:dyDescent="0.25">
      <c r="F42" s="12"/>
      <c r="G42" s="12"/>
    </row>
  </sheetData>
  <mergeCells count="44">
    <mergeCell ref="F39:G39"/>
    <mergeCell ref="F40:G40"/>
    <mergeCell ref="F41:G41"/>
    <mergeCell ref="C37:D37"/>
    <mergeCell ref="F35:G35"/>
    <mergeCell ref="F36:G36"/>
    <mergeCell ref="F37:G37"/>
    <mergeCell ref="F38:G38"/>
    <mergeCell ref="F1:G1"/>
    <mergeCell ref="F2:G2"/>
    <mergeCell ref="C3:G3"/>
    <mergeCell ref="C5:G5"/>
    <mergeCell ref="C33:G33"/>
    <mergeCell ref="D20:G20"/>
    <mergeCell ref="D14:G14"/>
    <mergeCell ref="D16:G16"/>
    <mergeCell ref="D18:G18"/>
    <mergeCell ref="C24:G24"/>
    <mergeCell ref="D7:G7"/>
    <mergeCell ref="D9:G9"/>
    <mergeCell ref="D8:G8"/>
    <mergeCell ref="D10:G10"/>
    <mergeCell ref="D11:G11"/>
    <mergeCell ref="D25:E25"/>
    <mergeCell ref="D15:E15"/>
    <mergeCell ref="D17:E17"/>
    <mergeCell ref="D13:E13"/>
    <mergeCell ref="D19:E19"/>
    <mergeCell ref="D21:E21"/>
    <mergeCell ref="A29:B29"/>
    <mergeCell ref="E29:G29"/>
    <mergeCell ref="E30:G30"/>
    <mergeCell ref="E31:G31"/>
    <mergeCell ref="A33:B33"/>
    <mergeCell ref="A7:B7"/>
    <mergeCell ref="A9:B9"/>
    <mergeCell ref="A11:B11"/>
    <mergeCell ref="A13:B13"/>
    <mergeCell ref="A23:B23"/>
    <mergeCell ref="A27:B27"/>
    <mergeCell ref="D27:E27"/>
    <mergeCell ref="A26:B26"/>
    <mergeCell ref="D26:E26"/>
    <mergeCell ref="A25:B25"/>
  </mergeCells>
  <pageMargins left="0.34" right="0.35" top="0.26" bottom="0.26" header="0.16" footer="0.16"/>
  <pageSetup scale="95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view="pageBreakPreview" topLeftCell="A13" zoomScaleSheetLayoutView="100" workbookViewId="0">
      <selection activeCell="M29" sqref="M29"/>
    </sheetView>
  </sheetViews>
  <sheetFormatPr defaultColWidth="9.140625" defaultRowHeight="15.75" x14ac:dyDescent="0.25"/>
  <cols>
    <col min="1" max="1" width="2.7109375" style="24" bestFit="1" customWidth="1"/>
    <col min="2" max="2" width="3.140625" style="24" customWidth="1"/>
    <col min="3" max="3" width="46.140625" style="4" customWidth="1"/>
    <col min="4" max="5" width="6.7109375" style="4" customWidth="1"/>
    <col min="6" max="6" width="16.28515625" style="36" customWidth="1"/>
    <col min="7" max="7" width="17" style="36" customWidth="1"/>
    <col min="8" max="16384" width="9.140625" style="4"/>
  </cols>
  <sheetData>
    <row r="1" spans="1:8" x14ac:dyDescent="0.25">
      <c r="F1" s="145" t="s">
        <v>4</v>
      </c>
      <c r="G1" s="145"/>
    </row>
    <row r="2" spans="1:8" x14ac:dyDescent="0.25">
      <c r="F2" s="145"/>
      <c r="G2" s="145"/>
    </row>
    <row r="3" spans="1:8" ht="33" customHeight="1" x14ac:dyDescent="0.25">
      <c r="C3" s="146" t="s">
        <v>32</v>
      </c>
      <c r="D3" s="147"/>
      <c r="E3" s="147"/>
      <c r="F3" s="147"/>
      <c r="G3" s="147"/>
    </row>
    <row r="4" spans="1:8" ht="10.5" customHeight="1" x14ac:dyDescent="0.25">
      <c r="C4" s="13"/>
      <c r="D4" s="24"/>
      <c r="E4" s="24"/>
    </row>
    <row r="5" spans="1:8" ht="33" customHeight="1" x14ac:dyDescent="0.25">
      <c r="C5" s="146" t="s">
        <v>33</v>
      </c>
      <c r="D5" s="146"/>
      <c r="E5" s="146"/>
      <c r="F5" s="146"/>
      <c r="G5" s="146"/>
    </row>
    <row r="6" spans="1:8" ht="9.75" customHeight="1" x14ac:dyDescent="0.25"/>
    <row r="7" spans="1:8" ht="22.5" customHeight="1" x14ac:dyDescent="0.25">
      <c r="A7" s="130">
        <v>1</v>
      </c>
      <c r="B7" s="130"/>
      <c r="C7" s="2" t="s">
        <v>0</v>
      </c>
      <c r="D7" s="148" t="s">
        <v>104</v>
      </c>
      <c r="E7" s="148"/>
      <c r="F7" s="148"/>
      <c r="G7" s="148"/>
      <c r="H7" s="7"/>
    </row>
    <row r="8" spans="1:8" ht="9.75" customHeight="1" x14ac:dyDescent="0.25">
      <c r="A8" s="23"/>
      <c r="B8" s="23"/>
      <c r="C8" s="2"/>
      <c r="D8" s="130"/>
      <c r="E8" s="130"/>
      <c r="F8" s="130"/>
      <c r="G8" s="130"/>
      <c r="H8" s="7"/>
    </row>
    <row r="9" spans="1:8" ht="63.75" customHeight="1" x14ac:dyDescent="0.25">
      <c r="A9" s="130">
        <v>2</v>
      </c>
      <c r="B9" s="130"/>
      <c r="C9" s="2" t="s">
        <v>1</v>
      </c>
      <c r="D9" s="149" t="s">
        <v>102</v>
      </c>
      <c r="E9" s="149"/>
      <c r="F9" s="149"/>
      <c r="G9" s="149"/>
      <c r="H9" s="7"/>
    </row>
    <row r="10" spans="1:8" ht="9.75" customHeight="1" x14ac:dyDescent="0.25">
      <c r="A10" s="23"/>
      <c r="B10" s="23"/>
      <c r="C10" s="2"/>
      <c r="D10" s="130"/>
      <c r="E10" s="130"/>
      <c r="F10" s="130"/>
      <c r="G10" s="130"/>
      <c r="H10" s="7"/>
    </row>
    <row r="11" spans="1:8" ht="21" customHeight="1" x14ac:dyDescent="0.25">
      <c r="A11" s="130">
        <v>3</v>
      </c>
      <c r="B11" s="130"/>
      <c r="C11" s="2" t="s">
        <v>2</v>
      </c>
      <c r="D11" s="150" t="s">
        <v>65</v>
      </c>
      <c r="E11" s="150"/>
      <c r="F11" s="150"/>
      <c r="G11" s="150"/>
      <c r="H11" s="7"/>
    </row>
    <row r="12" spans="1:8" ht="8.25" customHeight="1" x14ac:dyDescent="0.25">
      <c r="A12" s="23"/>
      <c r="B12" s="23"/>
      <c r="C12" s="2"/>
      <c r="D12" s="21"/>
      <c r="E12" s="21"/>
      <c r="F12" s="34"/>
      <c r="G12" s="34"/>
      <c r="H12" s="7"/>
    </row>
    <row r="13" spans="1:8" ht="21" customHeight="1" x14ac:dyDescent="0.25">
      <c r="A13" s="130">
        <v>4</v>
      </c>
      <c r="B13" s="130"/>
      <c r="C13" s="2" t="s">
        <v>39</v>
      </c>
      <c r="D13" s="131"/>
      <c r="E13" s="131"/>
      <c r="F13" s="131"/>
      <c r="G13" s="131"/>
      <c r="H13" s="7"/>
    </row>
    <row r="14" spans="1:8" ht="21" customHeight="1" x14ac:dyDescent="0.25">
      <c r="A14" s="23"/>
      <c r="B14" s="23"/>
      <c r="C14" s="2"/>
      <c r="D14" s="134" t="s">
        <v>42</v>
      </c>
      <c r="E14" s="135"/>
      <c r="F14" s="37" t="s">
        <v>35</v>
      </c>
      <c r="G14" s="37" t="s">
        <v>40</v>
      </c>
      <c r="H14" s="7"/>
    </row>
    <row r="15" spans="1:8" ht="9.75" customHeight="1" x14ac:dyDescent="0.25">
      <c r="A15" s="23"/>
      <c r="B15" s="23"/>
      <c r="C15" s="2"/>
    </row>
    <row r="16" spans="1:8" ht="18.75" customHeight="1" x14ac:dyDescent="0.25">
      <c r="A16" s="23"/>
      <c r="B16" s="23"/>
      <c r="C16" s="2" t="s">
        <v>5</v>
      </c>
      <c r="D16" s="132">
        <v>7.5</v>
      </c>
      <c r="E16" s="133"/>
      <c r="F16" s="27">
        <v>2.5</v>
      </c>
      <c r="G16" s="27">
        <f>D16+F16</f>
        <v>10</v>
      </c>
    </row>
    <row r="17" spans="1:8" ht="10.5" customHeight="1" x14ac:dyDescent="0.25">
      <c r="A17" s="23"/>
      <c r="B17" s="23"/>
      <c r="C17" s="2"/>
      <c r="D17" s="130"/>
      <c r="E17" s="130"/>
      <c r="F17" s="130"/>
      <c r="G17" s="130"/>
    </row>
    <row r="18" spans="1:8" ht="21" customHeight="1" x14ac:dyDescent="0.25">
      <c r="A18" s="23"/>
      <c r="B18" s="23"/>
      <c r="C18" s="2" t="s">
        <v>6</v>
      </c>
      <c r="D18" s="151">
        <v>5.625</v>
      </c>
      <c r="E18" s="152"/>
      <c r="F18" s="61">
        <v>0</v>
      </c>
      <c r="G18" s="61">
        <f>D18+F18</f>
        <v>5.625</v>
      </c>
    </row>
    <row r="19" spans="1:8" ht="8.25" customHeight="1" x14ac:dyDescent="0.25">
      <c r="A19" s="23"/>
      <c r="B19" s="23"/>
      <c r="C19" s="2"/>
      <c r="D19" s="186"/>
      <c r="E19" s="186"/>
      <c r="F19" s="186"/>
      <c r="G19" s="186"/>
    </row>
    <row r="20" spans="1:8" ht="21" customHeight="1" x14ac:dyDescent="0.25">
      <c r="A20" s="23"/>
      <c r="B20" s="23"/>
      <c r="C20" s="2" t="s">
        <v>7</v>
      </c>
      <c r="D20" s="159">
        <v>1.877</v>
      </c>
      <c r="E20" s="160"/>
      <c r="F20" s="62">
        <v>0</v>
      </c>
      <c r="G20" s="62">
        <f>D20+F20</f>
        <v>1.877</v>
      </c>
    </row>
    <row r="21" spans="1:8" ht="7.5" customHeight="1" x14ac:dyDescent="0.25">
      <c r="A21" s="23"/>
      <c r="B21" s="23"/>
      <c r="C21" s="2"/>
      <c r="D21" s="179"/>
      <c r="E21" s="179"/>
      <c r="F21" s="179"/>
      <c r="G21" s="179"/>
    </row>
    <row r="22" spans="1:8" ht="21" customHeight="1" x14ac:dyDescent="0.25">
      <c r="A22" s="23"/>
      <c r="B22" s="23"/>
      <c r="C22" s="2" t="s">
        <v>8</v>
      </c>
      <c r="D22" s="136">
        <f>1.781+1.964+1.877</f>
        <v>5.6219999999999999</v>
      </c>
      <c r="E22" s="137"/>
      <c r="F22" s="27">
        <v>0</v>
      </c>
      <c r="G22" s="27">
        <f>D22+F22</f>
        <v>5.6219999999999999</v>
      </c>
      <c r="H22" s="39"/>
    </row>
    <row r="23" spans="1:8" ht="9" customHeight="1" x14ac:dyDescent="0.25">
      <c r="A23" s="23"/>
      <c r="B23" s="23"/>
      <c r="C23" s="2"/>
      <c r="D23" s="2"/>
    </row>
    <row r="24" spans="1:8" ht="21.75" customHeight="1" x14ac:dyDescent="0.25">
      <c r="A24" s="130">
        <v>5</v>
      </c>
      <c r="B24" s="130"/>
      <c r="C24" s="9" t="s">
        <v>9</v>
      </c>
      <c r="D24" s="9"/>
      <c r="E24" s="6"/>
    </row>
    <row r="25" spans="1:8" x14ac:dyDescent="0.25">
      <c r="C25" s="129" t="s">
        <v>10</v>
      </c>
      <c r="D25" s="129"/>
      <c r="E25" s="129"/>
      <c r="F25" s="129"/>
      <c r="G25" s="129"/>
    </row>
    <row r="26" spans="1:8" s="11" customFormat="1" ht="27" customHeight="1" x14ac:dyDescent="0.25">
      <c r="A26" s="123" t="s">
        <v>11</v>
      </c>
      <c r="B26" s="123"/>
      <c r="C26" s="14" t="s">
        <v>12</v>
      </c>
      <c r="D26" s="124" t="s">
        <v>13</v>
      </c>
      <c r="E26" s="125"/>
      <c r="F26" s="14" t="s">
        <v>14</v>
      </c>
      <c r="G26" s="14" t="s">
        <v>15</v>
      </c>
    </row>
    <row r="27" spans="1:8" ht="31.5" x14ac:dyDescent="0.25">
      <c r="A27" s="126">
        <v>1</v>
      </c>
      <c r="B27" s="126"/>
      <c r="C27" s="52" t="s">
        <v>207</v>
      </c>
      <c r="D27" s="127" t="s">
        <v>151</v>
      </c>
      <c r="E27" s="128"/>
      <c r="F27" s="49">
        <v>201.6</v>
      </c>
      <c r="G27" s="49">
        <v>0</v>
      </c>
    </row>
    <row r="28" spans="1:8" x14ac:dyDescent="0.25">
      <c r="A28" s="126">
        <v>2</v>
      </c>
      <c r="B28" s="126"/>
      <c r="C28" s="51" t="s">
        <v>208</v>
      </c>
      <c r="D28" s="127" t="s">
        <v>151</v>
      </c>
      <c r="E28" s="128"/>
      <c r="F28" s="96">
        <v>450</v>
      </c>
      <c r="G28" s="96">
        <v>0</v>
      </c>
    </row>
    <row r="30" spans="1:8" ht="19.5" customHeight="1" x14ac:dyDescent="0.25">
      <c r="A30" s="120">
        <v>6</v>
      </c>
      <c r="B30" s="120"/>
      <c r="C30" s="4" t="s">
        <v>16</v>
      </c>
      <c r="E30" s="126"/>
      <c r="F30" s="126"/>
      <c r="G30" s="126"/>
    </row>
    <row r="31" spans="1:8" ht="19.5" customHeight="1" x14ac:dyDescent="0.25">
      <c r="E31" s="126"/>
      <c r="F31" s="126"/>
      <c r="G31" s="126"/>
    </row>
    <row r="32" spans="1:8" ht="19.5" customHeight="1" x14ac:dyDescent="0.25">
      <c r="E32" s="126"/>
      <c r="F32" s="126"/>
      <c r="G32" s="126"/>
    </row>
    <row r="34" spans="1:7" x14ac:dyDescent="0.25">
      <c r="A34" s="120">
        <v>7</v>
      </c>
      <c r="B34" s="120"/>
      <c r="C34" s="121" t="s">
        <v>24</v>
      </c>
      <c r="D34" s="121"/>
      <c r="E34" s="121"/>
      <c r="F34" s="121"/>
      <c r="G34" s="121"/>
    </row>
    <row r="35" spans="1:7" ht="9" customHeight="1" thickBot="1" x14ac:dyDescent="0.3">
      <c r="C35" s="8"/>
      <c r="D35" s="8"/>
    </row>
    <row r="36" spans="1:7" ht="17.25" thickTop="1" thickBot="1" x14ac:dyDescent="0.3">
      <c r="B36" s="10"/>
      <c r="C36" s="4" t="s">
        <v>17</v>
      </c>
      <c r="E36" s="10"/>
      <c r="F36" s="118" t="s">
        <v>25</v>
      </c>
      <c r="G36" s="119"/>
    </row>
    <row r="37" spans="1:7" ht="17.25" thickTop="1" thickBot="1" x14ac:dyDescent="0.3">
      <c r="B37" s="10"/>
      <c r="C37" s="4" t="s">
        <v>18</v>
      </c>
      <c r="E37" s="10"/>
      <c r="F37" s="118" t="s">
        <v>26</v>
      </c>
      <c r="G37" s="119"/>
    </row>
    <row r="38" spans="1:7" ht="17.25" thickTop="1" thickBot="1" x14ac:dyDescent="0.3">
      <c r="B38" s="10"/>
      <c r="C38" s="118" t="s">
        <v>19</v>
      </c>
      <c r="D38" s="122"/>
      <c r="E38" s="10"/>
      <c r="F38" s="118" t="s">
        <v>27</v>
      </c>
      <c r="G38" s="119"/>
    </row>
    <row r="39" spans="1:7" ht="17.25" thickTop="1" thickBot="1" x14ac:dyDescent="0.3">
      <c r="B39" s="10"/>
      <c r="C39" s="4" t="s">
        <v>20</v>
      </c>
      <c r="E39" s="10"/>
      <c r="F39" s="118" t="s">
        <v>28</v>
      </c>
      <c r="G39" s="119"/>
    </row>
    <row r="40" spans="1:7" ht="17.25" thickTop="1" thickBot="1" x14ac:dyDescent="0.3">
      <c r="B40" s="10"/>
      <c r="C40" s="4" t="s">
        <v>21</v>
      </c>
      <c r="E40" s="10"/>
      <c r="F40" s="118" t="s">
        <v>29</v>
      </c>
      <c r="G40" s="119"/>
    </row>
    <row r="41" spans="1:7" ht="17.25" thickTop="1" thickBot="1" x14ac:dyDescent="0.3">
      <c r="B41" s="10"/>
      <c r="C41" s="4" t="s">
        <v>22</v>
      </c>
      <c r="E41" s="10"/>
      <c r="F41" s="118" t="s">
        <v>30</v>
      </c>
      <c r="G41" s="119"/>
    </row>
    <row r="42" spans="1:7" ht="17.25" thickTop="1" thickBot="1" x14ac:dyDescent="0.3">
      <c r="B42" s="10"/>
      <c r="C42" s="4" t="s">
        <v>23</v>
      </c>
      <c r="E42" s="10"/>
      <c r="F42" s="118" t="s">
        <v>31</v>
      </c>
      <c r="G42" s="119"/>
    </row>
    <row r="43" spans="1:7" ht="16.5" thickTop="1" x14ac:dyDescent="0.25"/>
  </sheetData>
  <mergeCells count="44">
    <mergeCell ref="F1:G1"/>
    <mergeCell ref="F2:G2"/>
    <mergeCell ref="C3:G3"/>
    <mergeCell ref="C5:G5"/>
    <mergeCell ref="A7:B7"/>
    <mergeCell ref="D7:G7"/>
    <mergeCell ref="D8:G8"/>
    <mergeCell ref="A9:B9"/>
    <mergeCell ref="D9:G9"/>
    <mergeCell ref="D10:G10"/>
    <mergeCell ref="A11:B11"/>
    <mergeCell ref="D11:G11"/>
    <mergeCell ref="C25:G25"/>
    <mergeCell ref="A13:B13"/>
    <mergeCell ref="D13:G13"/>
    <mergeCell ref="D14:E14"/>
    <mergeCell ref="D16:E16"/>
    <mergeCell ref="D17:G17"/>
    <mergeCell ref="D18:E18"/>
    <mergeCell ref="D19:G19"/>
    <mergeCell ref="D21:G21"/>
    <mergeCell ref="A24:B24"/>
    <mergeCell ref="D20:E20"/>
    <mergeCell ref="D22:E22"/>
    <mergeCell ref="A26:B26"/>
    <mergeCell ref="D26:E26"/>
    <mergeCell ref="A27:B27"/>
    <mergeCell ref="D27:E27"/>
    <mergeCell ref="E32:G32"/>
    <mergeCell ref="A30:B30"/>
    <mergeCell ref="E30:G30"/>
    <mergeCell ref="E31:G31"/>
    <mergeCell ref="A28:B28"/>
    <mergeCell ref="D28:E28"/>
    <mergeCell ref="F39:G39"/>
    <mergeCell ref="F40:G40"/>
    <mergeCell ref="F41:G41"/>
    <mergeCell ref="F42:G42"/>
    <mergeCell ref="A34:B34"/>
    <mergeCell ref="C34:G34"/>
    <mergeCell ref="F36:G36"/>
    <mergeCell ref="F37:G37"/>
    <mergeCell ref="C38:D38"/>
    <mergeCell ref="F38:G38"/>
  </mergeCells>
  <pageMargins left="0.34" right="0.35" top="0.26" bottom="0.26" header="0.16" footer="0.16"/>
  <pageSetup scale="95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view="pageBreakPreview" topLeftCell="A13" zoomScaleSheetLayoutView="100" workbookViewId="0">
      <selection activeCell="D22" sqref="D22:E22"/>
    </sheetView>
  </sheetViews>
  <sheetFormatPr defaultColWidth="9.140625" defaultRowHeight="15.75" x14ac:dyDescent="0.25"/>
  <cols>
    <col min="1" max="1" width="2.7109375" style="80" bestFit="1" customWidth="1"/>
    <col min="2" max="2" width="3.140625" style="80" customWidth="1"/>
    <col min="3" max="3" width="46.140625" style="4" customWidth="1"/>
    <col min="4" max="5" width="6.7109375" style="4" customWidth="1"/>
    <col min="6" max="6" width="16.28515625" style="80" customWidth="1"/>
    <col min="7" max="7" width="17" style="80" customWidth="1"/>
    <col min="8" max="16384" width="9.140625" style="4"/>
  </cols>
  <sheetData>
    <row r="1" spans="1:8" x14ac:dyDescent="0.25">
      <c r="F1" s="145" t="s">
        <v>4</v>
      </c>
      <c r="G1" s="145"/>
    </row>
    <row r="2" spans="1:8" x14ac:dyDescent="0.25">
      <c r="F2" s="145"/>
      <c r="G2" s="145"/>
    </row>
    <row r="3" spans="1:8" ht="33" customHeight="1" x14ac:dyDescent="0.25">
      <c r="C3" s="146" t="s">
        <v>32</v>
      </c>
      <c r="D3" s="147"/>
      <c r="E3" s="147"/>
      <c r="F3" s="147"/>
      <c r="G3" s="147"/>
    </row>
    <row r="4" spans="1:8" ht="10.5" customHeight="1" x14ac:dyDescent="0.25">
      <c r="C4" s="13"/>
      <c r="D4" s="80"/>
      <c r="E4" s="80"/>
    </row>
    <row r="5" spans="1:8" ht="33" customHeight="1" x14ac:dyDescent="0.25">
      <c r="C5" s="146" t="s">
        <v>33</v>
      </c>
      <c r="D5" s="146"/>
      <c r="E5" s="146"/>
      <c r="F5" s="146"/>
      <c r="G5" s="146"/>
    </row>
    <row r="6" spans="1:8" ht="9.75" customHeight="1" x14ac:dyDescent="0.25"/>
    <row r="7" spans="1:8" ht="22.5" customHeight="1" x14ac:dyDescent="0.25">
      <c r="A7" s="130">
        <v>1</v>
      </c>
      <c r="B7" s="130"/>
      <c r="C7" s="2" t="s">
        <v>0</v>
      </c>
      <c r="D7" s="148" t="s">
        <v>109</v>
      </c>
      <c r="E7" s="148"/>
      <c r="F7" s="148"/>
      <c r="G7" s="148"/>
      <c r="H7" s="7"/>
    </row>
    <row r="8" spans="1:8" ht="9.75" customHeight="1" x14ac:dyDescent="0.25">
      <c r="A8" s="78"/>
      <c r="B8" s="78"/>
      <c r="C8" s="2"/>
      <c r="D8" s="130"/>
      <c r="E8" s="130"/>
      <c r="F8" s="130"/>
      <c r="G8" s="130"/>
      <c r="H8" s="7"/>
    </row>
    <row r="9" spans="1:8" ht="63.75" customHeight="1" x14ac:dyDescent="0.25">
      <c r="A9" s="130">
        <v>2</v>
      </c>
      <c r="B9" s="130"/>
      <c r="C9" s="2" t="s">
        <v>1</v>
      </c>
      <c r="D9" s="149" t="s">
        <v>146</v>
      </c>
      <c r="E9" s="149"/>
      <c r="F9" s="149"/>
      <c r="G9" s="149"/>
      <c r="H9" s="7"/>
    </row>
    <row r="10" spans="1:8" ht="9.75" customHeight="1" x14ac:dyDescent="0.25">
      <c r="A10" s="78"/>
      <c r="B10" s="78"/>
      <c r="C10" s="2"/>
      <c r="D10" s="130"/>
      <c r="E10" s="130"/>
      <c r="F10" s="130"/>
      <c r="G10" s="130"/>
      <c r="H10" s="7"/>
    </row>
    <row r="11" spans="1:8" ht="21" customHeight="1" x14ac:dyDescent="0.25">
      <c r="A11" s="130">
        <v>3</v>
      </c>
      <c r="B11" s="130"/>
      <c r="C11" s="2" t="s">
        <v>2</v>
      </c>
      <c r="D11" s="150" t="s">
        <v>65</v>
      </c>
      <c r="E11" s="150"/>
      <c r="F11" s="150"/>
      <c r="G11" s="150"/>
      <c r="H11" s="7"/>
    </row>
    <row r="12" spans="1:8" ht="8.25" customHeight="1" x14ac:dyDescent="0.25">
      <c r="A12" s="78"/>
      <c r="B12" s="78"/>
      <c r="C12" s="2"/>
      <c r="D12" s="21"/>
      <c r="E12" s="21"/>
      <c r="F12" s="79"/>
      <c r="G12" s="79"/>
      <c r="H12" s="7"/>
    </row>
    <row r="13" spans="1:8" ht="21" customHeight="1" x14ac:dyDescent="0.25">
      <c r="A13" s="130">
        <v>4</v>
      </c>
      <c r="B13" s="130"/>
      <c r="C13" s="2" t="s">
        <v>39</v>
      </c>
      <c r="D13" s="131"/>
      <c r="E13" s="131"/>
      <c r="F13" s="131"/>
      <c r="G13" s="131"/>
      <c r="H13" s="7"/>
    </row>
    <row r="14" spans="1:8" ht="21" customHeight="1" x14ac:dyDescent="0.25">
      <c r="A14" s="78"/>
      <c r="B14" s="78"/>
      <c r="C14" s="2"/>
      <c r="D14" s="134" t="s">
        <v>42</v>
      </c>
      <c r="E14" s="135"/>
      <c r="F14" s="82" t="s">
        <v>35</v>
      </c>
      <c r="G14" s="82" t="s">
        <v>40</v>
      </c>
      <c r="H14" s="7"/>
    </row>
    <row r="15" spans="1:8" ht="9.75" customHeight="1" x14ac:dyDescent="0.25">
      <c r="A15" s="78"/>
      <c r="B15" s="78"/>
      <c r="C15" s="2"/>
    </row>
    <row r="16" spans="1:8" ht="18.75" customHeight="1" x14ac:dyDescent="0.25">
      <c r="A16" s="78"/>
      <c r="B16" s="78"/>
      <c r="C16" s="2" t="s">
        <v>5</v>
      </c>
      <c r="D16" s="132">
        <v>5.04</v>
      </c>
      <c r="E16" s="133"/>
      <c r="F16" s="27">
        <v>7.17</v>
      </c>
      <c r="G16" s="27">
        <f>D16+F16</f>
        <v>12.21</v>
      </c>
    </row>
    <row r="17" spans="1:7" ht="10.5" customHeight="1" x14ac:dyDescent="0.25">
      <c r="A17" s="78"/>
      <c r="B17" s="78"/>
      <c r="C17" s="2"/>
      <c r="D17" s="130"/>
      <c r="E17" s="130"/>
      <c r="F17" s="130"/>
      <c r="G17" s="130"/>
    </row>
    <row r="18" spans="1:7" ht="21" customHeight="1" x14ac:dyDescent="0.25">
      <c r="A18" s="78"/>
      <c r="B18" s="78"/>
      <c r="C18" s="2" t="s">
        <v>6</v>
      </c>
      <c r="D18" s="132">
        <v>5.04</v>
      </c>
      <c r="E18" s="133"/>
      <c r="F18" s="27">
        <v>0</v>
      </c>
      <c r="G18" s="27">
        <f>D18+F18</f>
        <v>5.04</v>
      </c>
    </row>
    <row r="19" spans="1:7" ht="8.25" customHeight="1" x14ac:dyDescent="0.25">
      <c r="A19" s="78"/>
      <c r="B19" s="78"/>
      <c r="C19" s="2"/>
      <c r="D19" s="179"/>
      <c r="E19" s="179"/>
      <c r="F19" s="179"/>
      <c r="G19" s="179"/>
    </row>
    <row r="20" spans="1:7" ht="21" customHeight="1" x14ac:dyDescent="0.25">
      <c r="A20" s="78"/>
      <c r="B20" s="78"/>
      <c r="C20" s="2" t="s">
        <v>7</v>
      </c>
      <c r="D20" s="136">
        <v>0</v>
      </c>
      <c r="E20" s="137"/>
      <c r="F20" s="41">
        <v>0</v>
      </c>
      <c r="G20" s="41">
        <f>D20+F20</f>
        <v>0</v>
      </c>
    </row>
    <row r="21" spans="1:7" ht="7.5" customHeight="1" x14ac:dyDescent="0.25">
      <c r="A21" s="78"/>
      <c r="B21" s="78"/>
      <c r="C21" s="2"/>
      <c r="D21" s="179"/>
      <c r="E21" s="179"/>
      <c r="F21" s="179"/>
      <c r="G21" s="179"/>
    </row>
    <row r="22" spans="1:7" ht="21" customHeight="1" x14ac:dyDescent="0.25">
      <c r="A22" s="78"/>
      <c r="B22" s="78"/>
      <c r="C22" s="2" t="s">
        <v>8</v>
      </c>
      <c r="D22" s="151">
        <v>11.922000000000001</v>
      </c>
      <c r="E22" s="152"/>
      <c r="F22" s="61">
        <v>0</v>
      </c>
      <c r="G22" s="61">
        <f>D22+F22</f>
        <v>11.922000000000001</v>
      </c>
    </row>
    <row r="23" spans="1:7" ht="9" customHeight="1" x14ac:dyDescent="0.25">
      <c r="A23" s="78"/>
      <c r="B23" s="78"/>
      <c r="C23" s="2"/>
      <c r="D23" s="2"/>
    </row>
    <row r="24" spans="1:7" ht="21.75" customHeight="1" x14ac:dyDescent="0.25">
      <c r="A24" s="130">
        <v>5</v>
      </c>
      <c r="B24" s="130"/>
      <c r="C24" s="9" t="s">
        <v>9</v>
      </c>
      <c r="D24" s="9"/>
      <c r="E24" s="6"/>
    </row>
    <row r="25" spans="1:7" x14ac:dyDescent="0.25">
      <c r="C25" s="129" t="s">
        <v>10</v>
      </c>
      <c r="D25" s="129"/>
      <c r="E25" s="129"/>
      <c r="F25" s="129"/>
      <c r="G25" s="129"/>
    </row>
    <row r="26" spans="1:7" s="11" customFormat="1" ht="27" customHeight="1" x14ac:dyDescent="0.25">
      <c r="A26" s="123" t="s">
        <v>11</v>
      </c>
      <c r="B26" s="123"/>
      <c r="C26" s="14" t="s">
        <v>12</v>
      </c>
      <c r="D26" s="124" t="s">
        <v>13</v>
      </c>
      <c r="E26" s="125"/>
      <c r="F26" s="14" t="s">
        <v>14</v>
      </c>
      <c r="G26" s="14" t="s">
        <v>15</v>
      </c>
    </row>
    <row r="27" spans="1:7" x14ac:dyDescent="0.25">
      <c r="A27" s="126"/>
      <c r="B27" s="126"/>
      <c r="C27" s="81">
        <v>0</v>
      </c>
      <c r="D27" s="127">
        <v>0</v>
      </c>
      <c r="E27" s="128"/>
      <c r="F27" s="81">
        <v>0</v>
      </c>
      <c r="G27" s="81">
        <v>0</v>
      </c>
    </row>
    <row r="29" spans="1:7" ht="19.5" customHeight="1" x14ac:dyDescent="0.25">
      <c r="A29" s="120">
        <v>6</v>
      </c>
      <c r="B29" s="120"/>
      <c r="C29" s="4" t="s">
        <v>16</v>
      </c>
      <c r="E29" s="126"/>
      <c r="F29" s="126"/>
      <c r="G29" s="126"/>
    </row>
    <row r="30" spans="1:7" ht="19.5" customHeight="1" x14ac:dyDescent="0.25">
      <c r="E30" s="126"/>
      <c r="F30" s="126"/>
      <c r="G30" s="126"/>
    </row>
    <row r="31" spans="1:7" ht="19.5" customHeight="1" x14ac:dyDescent="0.25">
      <c r="E31" s="126"/>
      <c r="F31" s="126"/>
      <c r="G31" s="126"/>
    </row>
    <row r="33" spans="1:7" x14ac:dyDescent="0.25">
      <c r="A33" s="120">
        <v>7</v>
      </c>
      <c r="B33" s="120"/>
      <c r="C33" s="121" t="s">
        <v>24</v>
      </c>
      <c r="D33" s="121"/>
      <c r="E33" s="121"/>
      <c r="F33" s="121"/>
      <c r="G33" s="121"/>
    </row>
    <row r="34" spans="1:7" ht="9" customHeight="1" thickBot="1" x14ac:dyDescent="0.3">
      <c r="C34" s="8"/>
      <c r="D34" s="8"/>
    </row>
    <row r="35" spans="1:7" ht="17.25" thickTop="1" thickBot="1" x14ac:dyDescent="0.3">
      <c r="B35" s="10"/>
      <c r="C35" s="4" t="s">
        <v>17</v>
      </c>
      <c r="E35" s="10"/>
      <c r="F35" s="118" t="s">
        <v>25</v>
      </c>
      <c r="G35" s="119"/>
    </row>
    <row r="36" spans="1:7" ht="17.25" thickTop="1" thickBot="1" x14ac:dyDescent="0.3">
      <c r="B36" s="10"/>
      <c r="C36" s="4" t="s">
        <v>18</v>
      </c>
      <c r="E36" s="10"/>
      <c r="F36" s="118" t="s">
        <v>26</v>
      </c>
      <c r="G36" s="119"/>
    </row>
    <row r="37" spans="1:7" ht="17.25" thickTop="1" thickBot="1" x14ac:dyDescent="0.3">
      <c r="B37" s="10"/>
      <c r="C37" s="118" t="s">
        <v>19</v>
      </c>
      <c r="D37" s="122"/>
      <c r="E37" s="10"/>
      <c r="F37" s="118" t="s">
        <v>27</v>
      </c>
      <c r="G37" s="119"/>
    </row>
    <row r="38" spans="1:7" ht="17.25" thickTop="1" thickBot="1" x14ac:dyDescent="0.3">
      <c r="B38" s="10"/>
      <c r="C38" s="4" t="s">
        <v>20</v>
      </c>
      <c r="E38" s="10"/>
      <c r="F38" s="118" t="s">
        <v>28</v>
      </c>
      <c r="G38" s="119"/>
    </row>
    <row r="39" spans="1:7" ht="17.25" thickTop="1" thickBot="1" x14ac:dyDescent="0.3">
      <c r="B39" s="10"/>
      <c r="C39" s="4" t="s">
        <v>21</v>
      </c>
      <c r="E39" s="10"/>
      <c r="F39" s="118" t="s">
        <v>29</v>
      </c>
      <c r="G39" s="119"/>
    </row>
    <row r="40" spans="1:7" ht="17.25" thickTop="1" thickBot="1" x14ac:dyDescent="0.3">
      <c r="B40" s="10"/>
      <c r="C40" s="4" t="s">
        <v>22</v>
      </c>
      <c r="E40" s="10"/>
      <c r="F40" s="118" t="s">
        <v>30</v>
      </c>
      <c r="G40" s="119"/>
    </row>
    <row r="41" spans="1:7" ht="17.25" thickTop="1" thickBot="1" x14ac:dyDescent="0.3">
      <c r="B41" s="10"/>
      <c r="C41" s="4" t="s">
        <v>23</v>
      </c>
      <c r="E41" s="10"/>
      <c r="F41" s="118" t="s">
        <v>31</v>
      </c>
      <c r="G41" s="119"/>
    </row>
    <row r="42" spans="1:7" ht="16.5" thickTop="1" x14ac:dyDescent="0.25"/>
  </sheetData>
  <mergeCells count="42">
    <mergeCell ref="F41:G41"/>
    <mergeCell ref="E30:G30"/>
    <mergeCell ref="E31:G31"/>
    <mergeCell ref="A33:B33"/>
    <mergeCell ref="C33:G33"/>
    <mergeCell ref="F35:G35"/>
    <mergeCell ref="F36:G36"/>
    <mergeCell ref="C37:D37"/>
    <mergeCell ref="F37:G37"/>
    <mergeCell ref="F38:G38"/>
    <mergeCell ref="F39:G39"/>
    <mergeCell ref="F40:G40"/>
    <mergeCell ref="A26:B26"/>
    <mergeCell ref="D26:E26"/>
    <mergeCell ref="A27:B27"/>
    <mergeCell ref="D27:E27"/>
    <mergeCell ref="A29:B29"/>
    <mergeCell ref="E29:G29"/>
    <mergeCell ref="C25:G25"/>
    <mergeCell ref="A13:B13"/>
    <mergeCell ref="D13:G13"/>
    <mergeCell ref="D14:E14"/>
    <mergeCell ref="D16:E16"/>
    <mergeCell ref="D17:G17"/>
    <mergeCell ref="D18:E18"/>
    <mergeCell ref="D19:G19"/>
    <mergeCell ref="D20:E20"/>
    <mergeCell ref="D21:G21"/>
    <mergeCell ref="D22:E22"/>
    <mergeCell ref="A24:B24"/>
    <mergeCell ref="D8:G8"/>
    <mergeCell ref="A9:B9"/>
    <mergeCell ref="D9:G9"/>
    <mergeCell ref="D10:G10"/>
    <mergeCell ref="A11:B11"/>
    <mergeCell ref="D11:G11"/>
    <mergeCell ref="F1:G1"/>
    <mergeCell ref="F2:G2"/>
    <mergeCell ref="C3:G3"/>
    <mergeCell ref="C5:G5"/>
    <mergeCell ref="A7:B7"/>
    <mergeCell ref="D7:G7"/>
  </mergeCells>
  <pageMargins left="0.34" right="0.35" top="0.26" bottom="0.26" header="0.16" footer="0.16"/>
  <pageSetup scale="95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view="pageBreakPreview" topLeftCell="A13" zoomScaleSheetLayoutView="100" workbookViewId="0">
      <selection activeCell="D22" sqref="D22:E22"/>
    </sheetView>
  </sheetViews>
  <sheetFormatPr defaultColWidth="9.140625" defaultRowHeight="15.75" x14ac:dyDescent="0.25"/>
  <cols>
    <col min="1" max="1" width="2.7109375" style="80" bestFit="1" customWidth="1"/>
    <col min="2" max="2" width="3.140625" style="80" customWidth="1"/>
    <col min="3" max="3" width="46.140625" style="4" customWidth="1"/>
    <col min="4" max="5" width="6.7109375" style="4" customWidth="1"/>
    <col min="6" max="6" width="16.28515625" style="80" customWidth="1"/>
    <col min="7" max="7" width="17" style="80" customWidth="1"/>
    <col min="8" max="16384" width="9.140625" style="4"/>
  </cols>
  <sheetData>
    <row r="1" spans="1:8" x14ac:dyDescent="0.25">
      <c r="F1" s="145" t="s">
        <v>4</v>
      </c>
      <c r="G1" s="145"/>
    </row>
    <row r="2" spans="1:8" x14ac:dyDescent="0.25">
      <c r="F2" s="145"/>
      <c r="G2" s="145"/>
    </row>
    <row r="3" spans="1:8" ht="33" customHeight="1" x14ac:dyDescent="0.25">
      <c r="C3" s="146" t="s">
        <v>32</v>
      </c>
      <c r="D3" s="147"/>
      <c r="E3" s="147"/>
      <c r="F3" s="147"/>
      <c r="G3" s="147"/>
    </row>
    <row r="4" spans="1:8" ht="10.5" customHeight="1" x14ac:dyDescent="0.25">
      <c r="C4" s="13"/>
      <c r="D4" s="80"/>
      <c r="E4" s="80"/>
    </row>
    <row r="5" spans="1:8" ht="33" customHeight="1" x14ac:dyDescent="0.25">
      <c r="C5" s="146" t="s">
        <v>33</v>
      </c>
      <c r="D5" s="146"/>
      <c r="E5" s="146"/>
      <c r="F5" s="146"/>
      <c r="G5" s="146"/>
    </row>
    <row r="6" spans="1:8" ht="9.75" customHeight="1" x14ac:dyDescent="0.25"/>
    <row r="7" spans="1:8" ht="22.5" customHeight="1" x14ac:dyDescent="0.25">
      <c r="A7" s="130">
        <v>1</v>
      </c>
      <c r="B7" s="130"/>
      <c r="C7" s="2" t="s">
        <v>0</v>
      </c>
      <c r="D7" s="148" t="s">
        <v>143</v>
      </c>
      <c r="E7" s="148"/>
      <c r="F7" s="148"/>
      <c r="G7" s="148"/>
      <c r="H7" s="7"/>
    </row>
    <row r="8" spans="1:8" ht="9.75" customHeight="1" x14ac:dyDescent="0.25">
      <c r="A8" s="78"/>
      <c r="B8" s="78"/>
      <c r="C8" s="2"/>
      <c r="D8" s="130"/>
      <c r="E8" s="130"/>
      <c r="F8" s="130"/>
      <c r="G8" s="130"/>
      <c r="H8" s="7"/>
    </row>
    <row r="9" spans="1:8" ht="63.75" customHeight="1" x14ac:dyDescent="0.25">
      <c r="A9" s="130">
        <v>2</v>
      </c>
      <c r="B9" s="130"/>
      <c r="C9" s="2" t="s">
        <v>1</v>
      </c>
      <c r="D9" s="149" t="s">
        <v>144</v>
      </c>
      <c r="E9" s="149"/>
      <c r="F9" s="149"/>
      <c r="G9" s="149"/>
      <c r="H9" s="7"/>
    </row>
    <row r="10" spans="1:8" ht="9.75" customHeight="1" x14ac:dyDescent="0.25">
      <c r="A10" s="78"/>
      <c r="B10" s="78"/>
      <c r="C10" s="2"/>
      <c r="D10" s="130"/>
      <c r="E10" s="130"/>
      <c r="F10" s="130"/>
      <c r="G10" s="130"/>
      <c r="H10" s="7"/>
    </row>
    <row r="11" spans="1:8" ht="21" customHeight="1" x14ac:dyDescent="0.25">
      <c r="A11" s="130">
        <v>3</v>
      </c>
      <c r="B11" s="130"/>
      <c r="C11" s="2" t="s">
        <v>2</v>
      </c>
      <c r="D11" s="150" t="s">
        <v>65</v>
      </c>
      <c r="E11" s="150"/>
      <c r="F11" s="150"/>
      <c r="G11" s="150"/>
      <c r="H11" s="7"/>
    </row>
    <row r="12" spans="1:8" ht="8.25" customHeight="1" x14ac:dyDescent="0.25">
      <c r="A12" s="78"/>
      <c r="B12" s="78"/>
      <c r="C12" s="2"/>
      <c r="D12" s="21"/>
      <c r="E12" s="21"/>
      <c r="F12" s="79"/>
      <c r="G12" s="79"/>
      <c r="H12" s="7"/>
    </row>
    <row r="13" spans="1:8" ht="21" customHeight="1" x14ac:dyDescent="0.25">
      <c r="A13" s="130">
        <v>4</v>
      </c>
      <c r="B13" s="130"/>
      <c r="C13" s="2" t="s">
        <v>39</v>
      </c>
      <c r="D13" s="131"/>
      <c r="E13" s="131"/>
      <c r="F13" s="131"/>
      <c r="G13" s="131"/>
      <c r="H13" s="7"/>
    </row>
    <row r="14" spans="1:8" ht="21" customHeight="1" x14ac:dyDescent="0.25">
      <c r="A14" s="78"/>
      <c r="B14" s="78"/>
      <c r="C14" s="2"/>
      <c r="D14" s="134" t="s">
        <v>42</v>
      </c>
      <c r="E14" s="135"/>
      <c r="F14" s="82" t="s">
        <v>35</v>
      </c>
      <c r="G14" s="82" t="s">
        <v>40</v>
      </c>
      <c r="H14" s="7"/>
    </row>
    <row r="15" spans="1:8" ht="9.75" customHeight="1" x14ac:dyDescent="0.25">
      <c r="A15" s="78"/>
      <c r="B15" s="78"/>
      <c r="C15" s="2"/>
    </row>
    <row r="16" spans="1:8" ht="18.75" customHeight="1" x14ac:dyDescent="0.25">
      <c r="A16" s="78"/>
      <c r="B16" s="78"/>
      <c r="C16" s="2" t="s">
        <v>5</v>
      </c>
      <c r="D16" s="132">
        <v>9.6259999999999994</v>
      </c>
      <c r="E16" s="133"/>
      <c r="F16" s="27">
        <v>0</v>
      </c>
      <c r="G16" s="27">
        <f>D16+F16</f>
        <v>9.6259999999999994</v>
      </c>
    </row>
    <row r="17" spans="1:7" ht="10.5" customHeight="1" x14ac:dyDescent="0.25">
      <c r="A17" s="78"/>
      <c r="B17" s="78"/>
      <c r="C17" s="2"/>
      <c r="D17" s="130"/>
      <c r="E17" s="130"/>
      <c r="F17" s="130"/>
      <c r="G17" s="130"/>
    </row>
    <row r="18" spans="1:7" ht="21" customHeight="1" x14ac:dyDescent="0.25">
      <c r="A18" s="78"/>
      <c r="B18" s="78"/>
      <c r="C18" s="2" t="s">
        <v>6</v>
      </c>
      <c r="D18" s="132">
        <v>0</v>
      </c>
      <c r="E18" s="133"/>
      <c r="F18" s="27">
        <v>0</v>
      </c>
      <c r="G18" s="27">
        <f>D18+F18</f>
        <v>0</v>
      </c>
    </row>
    <row r="19" spans="1:7" ht="8.25" customHeight="1" x14ac:dyDescent="0.25">
      <c r="A19" s="78"/>
      <c r="B19" s="78"/>
      <c r="C19" s="2"/>
      <c r="D19" s="179"/>
      <c r="E19" s="179"/>
      <c r="F19" s="179"/>
      <c r="G19" s="179"/>
    </row>
    <row r="20" spans="1:7" ht="21" customHeight="1" x14ac:dyDescent="0.25">
      <c r="A20" s="78"/>
      <c r="B20" s="78"/>
      <c r="C20" s="2" t="s">
        <v>7</v>
      </c>
      <c r="D20" s="136">
        <v>0</v>
      </c>
      <c r="E20" s="137"/>
      <c r="F20" s="41">
        <v>0</v>
      </c>
      <c r="G20" s="41">
        <f>D20+F20</f>
        <v>0</v>
      </c>
    </row>
    <row r="21" spans="1:7" ht="7.5" customHeight="1" x14ac:dyDescent="0.25">
      <c r="A21" s="78"/>
      <c r="B21" s="78"/>
      <c r="C21" s="2"/>
      <c r="D21" s="179"/>
      <c r="E21" s="179"/>
      <c r="F21" s="179"/>
      <c r="G21" s="179"/>
    </row>
    <row r="22" spans="1:7" ht="21" customHeight="1" x14ac:dyDescent="0.25">
      <c r="A22" s="78"/>
      <c r="B22" s="78"/>
      <c r="C22" s="2" t="s">
        <v>8</v>
      </c>
      <c r="D22" s="151">
        <v>9.625</v>
      </c>
      <c r="E22" s="152"/>
      <c r="F22" s="61">
        <v>0</v>
      </c>
      <c r="G22" s="61">
        <f>D22+F22</f>
        <v>9.625</v>
      </c>
    </row>
    <row r="23" spans="1:7" ht="9" customHeight="1" x14ac:dyDescent="0.25">
      <c r="A23" s="78"/>
      <c r="B23" s="78"/>
      <c r="C23" s="2"/>
      <c r="D23" s="2"/>
    </row>
    <row r="24" spans="1:7" ht="21.75" customHeight="1" x14ac:dyDescent="0.25">
      <c r="A24" s="130">
        <v>5</v>
      </c>
      <c r="B24" s="130"/>
      <c r="C24" s="9" t="s">
        <v>9</v>
      </c>
      <c r="D24" s="9"/>
      <c r="E24" s="6"/>
    </row>
    <row r="25" spans="1:7" x14ac:dyDescent="0.25">
      <c r="C25" s="129" t="s">
        <v>10</v>
      </c>
      <c r="D25" s="129"/>
      <c r="E25" s="129"/>
      <c r="F25" s="129"/>
      <c r="G25" s="129"/>
    </row>
    <row r="26" spans="1:7" s="11" customFormat="1" ht="27" customHeight="1" x14ac:dyDescent="0.25">
      <c r="A26" s="123" t="s">
        <v>11</v>
      </c>
      <c r="B26" s="123"/>
      <c r="C26" s="14" t="s">
        <v>12</v>
      </c>
      <c r="D26" s="124" t="s">
        <v>13</v>
      </c>
      <c r="E26" s="125"/>
      <c r="F26" s="14" t="s">
        <v>14</v>
      </c>
      <c r="G26" s="14" t="s">
        <v>15</v>
      </c>
    </row>
    <row r="27" spans="1:7" x14ac:dyDescent="0.25">
      <c r="A27" s="126"/>
      <c r="B27" s="126"/>
      <c r="C27" s="81">
        <v>0</v>
      </c>
      <c r="D27" s="127">
        <v>0</v>
      </c>
      <c r="E27" s="128"/>
      <c r="F27" s="81">
        <v>0</v>
      </c>
      <c r="G27" s="81">
        <v>0</v>
      </c>
    </row>
    <row r="29" spans="1:7" ht="19.5" customHeight="1" x14ac:dyDescent="0.25">
      <c r="A29" s="120">
        <v>6</v>
      </c>
      <c r="B29" s="120"/>
      <c r="C29" s="4" t="s">
        <v>16</v>
      </c>
      <c r="E29" s="126"/>
      <c r="F29" s="126"/>
      <c r="G29" s="126"/>
    </row>
    <row r="30" spans="1:7" ht="19.5" customHeight="1" x14ac:dyDescent="0.25">
      <c r="E30" s="126"/>
      <c r="F30" s="126"/>
      <c r="G30" s="126"/>
    </row>
    <row r="31" spans="1:7" ht="19.5" customHeight="1" x14ac:dyDescent="0.25">
      <c r="E31" s="126"/>
      <c r="F31" s="126"/>
      <c r="G31" s="126"/>
    </row>
    <row r="33" spans="1:7" x14ac:dyDescent="0.25">
      <c r="A33" s="120">
        <v>7</v>
      </c>
      <c r="B33" s="120"/>
      <c r="C33" s="121" t="s">
        <v>24</v>
      </c>
      <c r="D33" s="121"/>
      <c r="E33" s="121"/>
      <c r="F33" s="121"/>
      <c r="G33" s="121"/>
    </row>
    <row r="34" spans="1:7" ht="9" customHeight="1" thickBot="1" x14ac:dyDescent="0.3">
      <c r="C34" s="8"/>
      <c r="D34" s="8"/>
    </row>
    <row r="35" spans="1:7" ht="17.25" thickTop="1" thickBot="1" x14ac:dyDescent="0.3">
      <c r="B35" s="10"/>
      <c r="C35" s="4" t="s">
        <v>17</v>
      </c>
      <c r="E35" s="10"/>
      <c r="F35" s="118" t="s">
        <v>25</v>
      </c>
      <c r="G35" s="119"/>
    </row>
    <row r="36" spans="1:7" ht="17.25" thickTop="1" thickBot="1" x14ac:dyDescent="0.3">
      <c r="B36" s="10"/>
      <c r="C36" s="4" t="s">
        <v>18</v>
      </c>
      <c r="E36" s="10"/>
      <c r="F36" s="118" t="s">
        <v>26</v>
      </c>
      <c r="G36" s="119"/>
    </row>
    <row r="37" spans="1:7" ht="17.25" thickTop="1" thickBot="1" x14ac:dyDescent="0.3">
      <c r="B37" s="10"/>
      <c r="C37" s="118" t="s">
        <v>19</v>
      </c>
      <c r="D37" s="122"/>
      <c r="E37" s="10"/>
      <c r="F37" s="118" t="s">
        <v>27</v>
      </c>
      <c r="G37" s="119"/>
    </row>
    <row r="38" spans="1:7" ht="17.25" thickTop="1" thickBot="1" x14ac:dyDescent="0.3">
      <c r="B38" s="10"/>
      <c r="C38" s="4" t="s">
        <v>20</v>
      </c>
      <c r="E38" s="10"/>
      <c r="F38" s="118" t="s">
        <v>28</v>
      </c>
      <c r="G38" s="119"/>
    </row>
    <row r="39" spans="1:7" ht="17.25" thickTop="1" thickBot="1" x14ac:dyDescent="0.3">
      <c r="B39" s="10"/>
      <c r="C39" s="4" t="s">
        <v>21</v>
      </c>
      <c r="E39" s="10"/>
      <c r="F39" s="118" t="s">
        <v>29</v>
      </c>
      <c r="G39" s="119"/>
    </row>
    <row r="40" spans="1:7" ht="17.25" thickTop="1" thickBot="1" x14ac:dyDescent="0.3">
      <c r="B40" s="10"/>
      <c r="C40" s="4" t="s">
        <v>22</v>
      </c>
      <c r="E40" s="10"/>
      <c r="F40" s="118" t="s">
        <v>30</v>
      </c>
      <c r="G40" s="119"/>
    </row>
    <row r="41" spans="1:7" ht="17.25" thickTop="1" thickBot="1" x14ac:dyDescent="0.3">
      <c r="B41" s="10"/>
      <c r="C41" s="4" t="s">
        <v>23</v>
      </c>
      <c r="E41" s="10"/>
      <c r="F41" s="118" t="s">
        <v>31</v>
      </c>
      <c r="G41" s="119"/>
    </row>
    <row r="42" spans="1:7" ht="16.5" thickTop="1" x14ac:dyDescent="0.25"/>
  </sheetData>
  <mergeCells count="42">
    <mergeCell ref="F41:G41"/>
    <mergeCell ref="E30:G30"/>
    <mergeCell ref="E31:G31"/>
    <mergeCell ref="A33:B33"/>
    <mergeCell ref="C33:G33"/>
    <mergeCell ref="F35:G35"/>
    <mergeCell ref="F36:G36"/>
    <mergeCell ref="C37:D37"/>
    <mergeCell ref="F37:G37"/>
    <mergeCell ref="F38:G38"/>
    <mergeCell ref="F39:G39"/>
    <mergeCell ref="F40:G40"/>
    <mergeCell ref="A26:B26"/>
    <mergeCell ref="D26:E26"/>
    <mergeCell ref="A27:B27"/>
    <mergeCell ref="D27:E27"/>
    <mergeCell ref="A29:B29"/>
    <mergeCell ref="E29:G29"/>
    <mergeCell ref="C25:G25"/>
    <mergeCell ref="A13:B13"/>
    <mergeCell ref="D13:G13"/>
    <mergeCell ref="D14:E14"/>
    <mergeCell ref="D16:E16"/>
    <mergeCell ref="D17:G17"/>
    <mergeCell ref="D18:E18"/>
    <mergeCell ref="D19:G19"/>
    <mergeCell ref="D20:E20"/>
    <mergeCell ref="D21:G21"/>
    <mergeCell ref="D22:E22"/>
    <mergeCell ref="A24:B24"/>
    <mergeCell ref="D8:G8"/>
    <mergeCell ref="A9:B9"/>
    <mergeCell ref="D9:G9"/>
    <mergeCell ref="D10:G10"/>
    <mergeCell ref="A11:B11"/>
    <mergeCell ref="D11:G11"/>
    <mergeCell ref="F1:G1"/>
    <mergeCell ref="F2:G2"/>
    <mergeCell ref="C3:G3"/>
    <mergeCell ref="C5:G5"/>
    <mergeCell ref="A7:B7"/>
    <mergeCell ref="D7:G7"/>
  </mergeCells>
  <pageMargins left="0.34" right="0.35" top="0.26" bottom="0.26" header="0.16" footer="0.16"/>
  <pageSetup scale="95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view="pageBreakPreview" topLeftCell="A13" zoomScaleSheetLayoutView="100" workbookViewId="0">
      <selection activeCell="D22" sqref="D22:E22"/>
    </sheetView>
  </sheetViews>
  <sheetFormatPr defaultColWidth="9.140625" defaultRowHeight="15.75" x14ac:dyDescent="0.25"/>
  <cols>
    <col min="1" max="1" width="2.7109375" style="80" bestFit="1" customWidth="1"/>
    <col min="2" max="2" width="3.140625" style="80" customWidth="1"/>
    <col min="3" max="3" width="46.140625" style="4" customWidth="1"/>
    <col min="4" max="5" width="6.7109375" style="4" customWidth="1"/>
    <col min="6" max="6" width="16.28515625" style="80" customWidth="1"/>
    <col min="7" max="7" width="17" style="80" customWidth="1"/>
    <col min="8" max="16384" width="9.140625" style="4"/>
  </cols>
  <sheetData>
    <row r="1" spans="1:8" x14ac:dyDescent="0.25">
      <c r="F1" s="145" t="s">
        <v>4</v>
      </c>
      <c r="G1" s="145"/>
    </row>
    <row r="2" spans="1:8" x14ac:dyDescent="0.25">
      <c r="F2" s="145"/>
      <c r="G2" s="145"/>
    </row>
    <row r="3" spans="1:8" ht="33" customHeight="1" x14ac:dyDescent="0.25">
      <c r="C3" s="146" t="s">
        <v>32</v>
      </c>
      <c r="D3" s="147"/>
      <c r="E3" s="147"/>
      <c r="F3" s="147"/>
      <c r="G3" s="147"/>
    </row>
    <row r="4" spans="1:8" ht="10.5" customHeight="1" x14ac:dyDescent="0.25">
      <c r="C4" s="13"/>
      <c r="D4" s="80"/>
      <c r="E4" s="80"/>
    </row>
    <row r="5" spans="1:8" ht="33" customHeight="1" x14ac:dyDescent="0.25">
      <c r="C5" s="146" t="s">
        <v>33</v>
      </c>
      <c r="D5" s="146"/>
      <c r="E5" s="146"/>
      <c r="F5" s="146"/>
      <c r="G5" s="146"/>
    </row>
    <row r="6" spans="1:8" ht="9.75" customHeight="1" x14ac:dyDescent="0.25"/>
    <row r="7" spans="1:8" ht="22.5" customHeight="1" x14ac:dyDescent="0.25">
      <c r="A7" s="130">
        <v>1</v>
      </c>
      <c r="B7" s="130"/>
      <c r="C7" s="2" t="s">
        <v>0</v>
      </c>
      <c r="D7" s="148" t="s">
        <v>145</v>
      </c>
      <c r="E7" s="148"/>
      <c r="F7" s="148"/>
      <c r="G7" s="148"/>
      <c r="H7" s="7"/>
    </row>
    <row r="8" spans="1:8" ht="9.75" customHeight="1" x14ac:dyDescent="0.25">
      <c r="A8" s="78"/>
      <c r="B8" s="78"/>
      <c r="C8" s="2"/>
      <c r="D8" s="130"/>
      <c r="E8" s="130"/>
      <c r="F8" s="130"/>
      <c r="G8" s="130"/>
      <c r="H8" s="7"/>
    </row>
    <row r="9" spans="1:8" ht="63.75" customHeight="1" x14ac:dyDescent="0.25">
      <c r="A9" s="130">
        <v>2</v>
      </c>
      <c r="B9" s="130"/>
      <c r="C9" s="2" t="s">
        <v>1</v>
      </c>
      <c r="D9" s="149" t="s">
        <v>147</v>
      </c>
      <c r="E9" s="149"/>
      <c r="F9" s="149"/>
      <c r="G9" s="149"/>
      <c r="H9" s="7"/>
    </row>
    <row r="10" spans="1:8" ht="9.75" customHeight="1" x14ac:dyDescent="0.25">
      <c r="A10" s="78"/>
      <c r="B10" s="78"/>
      <c r="C10" s="2"/>
      <c r="D10" s="130"/>
      <c r="E10" s="130"/>
      <c r="F10" s="130"/>
      <c r="G10" s="130"/>
      <c r="H10" s="7"/>
    </row>
    <row r="11" spans="1:8" ht="21" customHeight="1" x14ac:dyDescent="0.25">
      <c r="A11" s="130">
        <v>3</v>
      </c>
      <c r="B11" s="130"/>
      <c r="C11" s="2" t="s">
        <v>2</v>
      </c>
      <c r="D11" s="150" t="s">
        <v>65</v>
      </c>
      <c r="E11" s="150"/>
      <c r="F11" s="150"/>
      <c r="G11" s="150"/>
      <c r="H11" s="7"/>
    </row>
    <row r="12" spans="1:8" ht="8.25" customHeight="1" x14ac:dyDescent="0.25">
      <c r="A12" s="78"/>
      <c r="B12" s="78"/>
      <c r="C12" s="2"/>
      <c r="D12" s="21"/>
      <c r="E12" s="21"/>
      <c r="F12" s="79"/>
      <c r="G12" s="79"/>
      <c r="H12" s="7"/>
    </row>
    <row r="13" spans="1:8" ht="21" customHeight="1" x14ac:dyDescent="0.25">
      <c r="A13" s="130">
        <v>4</v>
      </c>
      <c r="B13" s="130"/>
      <c r="C13" s="2" t="s">
        <v>39</v>
      </c>
      <c r="D13" s="131"/>
      <c r="E13" s="131"/>
      <c r="F13" s="131"/>
      <c r="G13" s="131"/>
      <c r="H13" s="7"/>
    </row>
    <row r="14" spans="1:8" ht="21" customHeight="1" x14ac:dyDescent="0.25">
      <c r="A14" s="78"/>
      <c r="B14" s="78"/>
      <c r="C14" s="2"/>
      <c r="D14" s="134" t="s">
        <v>42</v>
      </c>
      <c r="E14" s="135"/>
      <c r="F14" s="82" t="s">
        <v>35</v>
      </c>
      <c r="G14" s="82" t="s">
        <v>40</v>
      </c>
      <c r="H14" s="7"/>
    </row>
    <row r="15" spans="1:8" ht="9.75" customHeight="1" x14ac:dyDescent="0.25">
      <c r="A15" s="78"/>
      <c r="B15" s="78"/>
      <c r="C15" s="2"/>
    </row>
    <row r="16" spans="1:8" ht="18.75" customHeight="1" x14ac:dyDescent="0.25">
      <c r="A16" s="78"/>
      <c r="B16" s="78"/>
      <c r="C16" s="2" t="s">
        <v>5</v>
      </c>
      <c r="D16" s="132">
        <v>8.0530000000000008</v>
      </c>
      <c r="E16" s="133"/>
      <c r="F16" s="27">
        <v>7.17</v>
      </c>
      <c r="G16" s="27">
        <f>D16+F16</f>
        <v>15.223000000000001</v>
      </c>
    </row>
    <row r="17" spans="1:7" ht="10.5" customHeight="1" x14ac:dyDescent="0.25">
      <c r="A17" s="78"/>
      <c r="B17" s="78"/>
      <c r="C17" s="2"/>
      <c r="D17" s="130"/>
      <c r="E17" s="130"/>
      <c r="F17" s="130"/>
      <c r="G17" s="130"/>
    </row>
    <row r="18" spans="1:7" ht="21" customHeight="1" x14ac:dyDescent="0.25">
      <c r="A18" s="78"/>
      <c r="B18" s="78"/>
      <c r="C18" s="2" t="s">
        <v>6</v>
      </c>
      <c r="D18" s="132">
        <v>8.0530000000000008</v>
      </c>
      <c r="E18" s="133"/>
      <c r="F18" s="27">
        <v>0</v>
      </c>
      <c r="G18" s="27">
        <f>D18+F18</f>
        <v>8.0530000000000008</v>
      </c>
    </row>
    <row r="19" spans="1:7" ht="8.25" customHeight="1" x14ac:dyDescent="0.25">
      <c r="A19" s="78"/>
      <c r="B19" s="78"/>
      <c r="C19" s="2"/>
      <c r="D19" s="179"/>
      <c r="E19" s="179"/>
      <c r="F19" s="179"/>
      <c r="G19" s="179"/>
    </row>
    <row r="20" spans="1:7" ht="21" customHeight="1" x14ac:dyDescent="0.25">
      <c r="A20" s="78"/>
      <c r="B20" s="78"/>
      <c r="C20" s="2" t="s">
        <v>7</v>
      </c>
      <c r="D20" s="136">
        <v>0</v>
      </c>
      <c r="E20" s="137"/>
      <c r="F20" s="41">
        <v>0</v>
      </c>
      <c r="G20" s="41">
        <f>D20+F20</f>
        <v>0</v>
      </c>
    </row>
    <row r="21" spans="1:7" ht="7.5" customHeight="1" x14ac:dyDescent="0.25">
      <c r="A21" s="78"/>
      <c r="B21" s="78"/>
      <c r="C21" s="2"/>
      <c r="D21" s="179"/>
      <c r="E21" s="179"/>
      <c r="F21" s="179"/>
      <c r="G21" s="179"/>
    </row>
    <row r="22" spans="1:7" ht="21" customHeight="1" x14ac:dyDescent="0.25">
      <c r="A22" s="78"/>
      <c r="B22" s="78"/>
      <c r="C22" s="2" t="s">
        <v>8</v>
      </c>
      <c r="D22" s="151">
        <v>14.728</v>
      </c>
      <c r="E22" s="152"/>
      <c r="F22" s="61">
        <v>0</v>
      </c>
      <c r="G22" s="61">
        <f>D22+F22</f>
        <v>14.728</v>
      </c>
    </row>
    <row r="23" spans="1:7" ht="9" customHeight="1" x14ac:dyDescent="0.25">
      <c r="A23" s="78"/>
      <c r="B23" s="78"/>
      <c r="C23" s="2"/>
      <c r="D23" s="2"/>
    </row>
    <row r="24" spans="1:7" ht="21.75" customHeight="1" x14ac:dyDescent="0.25">
      <c r="A24" s="130">
        <v>5</v>
      </c>
      <c r="B24" s="130"/>
      <c r="C24" s="9" t="s">
        <v>9</v>
      </c>
      <c r="D24" s="9"/>
      <c r="E24" s="6"/>
    </row>
    <row r="25" spans="1:7" x14ac:dyDescent="0.25">
      <c r="C25" s="129" t="s">
        <v>10</v>
      </c>
      <c r="D25" s="129"/>
      <c r="E25" s="129"/>
      <c r="F25" s="129"/>
      <c r="G25" s="129"/>
    </row>
    <row r="26" spans="1:7" s="11" customFormat="1" ht="27" customHeight="1" x14ac:dyDescent="0.25">
      <c r="A26" s="123" t="s">
        <v>11</v>
      </c>
      <c r="B26" s="123"/>
      <c r="C26" s="14" t="s">
        <v>12</v>
      </c>
      <c r="D26" s="124" t="s">
        <v>13</v>
      </c>
      <c r="E26" s="125"/>
      <c r="F26" s="14" t="s">
        <v>14</v>
      </c>
      <c r="G26" s="14" t="s">
        <v>15</v>
      </c>
    </row>
    <row r="27" spans="1:7" x14ac:dyDescent="0.25">
      <c r="A27" s="126"/>
      <c r="B27" s="126"/>
      <c r="C27" s="81">
        <v>0</v>
      </c>
      <c r="D27" s="127">
        <v>0</v>
      </c>
      <c r="E27" s="128"/>
      <c r="F27" s="81">
        <v>0</v>
      </c>
      <c r="G27" s="81">
        <v>0</v>
      </c>
    </row>
    <row r="29" spans="1:7" ht="19.5" customHeight="1" x14ac:dyDescent="0.25">
      <c r="A29" s="120">
        <v>6</v>
      </c>
      <c r="B29" s="120"/>
      <c r="C29" s="4" t="s">
        <v>16</v>
      </c>
      <c r="E29" s="126"/>
      <c r="F29" s="126"/>
      <c r="G29" s="126"/>
    </row>
    <row r="30" spans="1:7" ht="19.5" customHeight="1" x14ac:dyDescent="0.25">
      <c r="E30" s="126"/>
      <c r="F30" s="126"/>
      <c r="G30" s="126"/>
    </row>
    <row r="31" spans="1:7" ht="19.5" customHeight="1" x14ac:dyDescent="0.25">
      <c r="E31" s="126"/>
      <c r="F31" s="126"/>
      <c r="G31" s="126"/>
    </row>
    <row r="33" spans="1:7" x14ac:dyDescent="0.25">
      <c r="A33" s="120">
        <v>7</v>
      </c>
      <c r="B33" s="120"/>
      <c r="C33" s="121" t="s">
        <v>24</v>
      </c>
      <c r="D33" s="121"/>
      <c r="E33" s="121"/>
      <c r="F33" s="121"/>
      <c r="G33" s="121"/>
    </row>
    <row r="34" spans="1:7" ht="9" customHeight="1" thickBot="1" x14ac:dyDescent="0.3">
      <c r="C34" s="8"/>
      <c r="D34" s="8"/>
    </row>
    <row r="35" spans="1:7" ht="17.25" thickTop="1" thickBot="1" x14ac:dyDescent="0.3">
      <c r="B35" s="10"/>
      <c r="C35" s="4" t="s">
        <v>17</v>
      </c>
      <c r="E35" s="10"/>
      <c r="F35" s="118" t="s">
        <v>25</v>
      </c>
      <c r="G35" s="119"/>
    </row>
    <row r="36" spans="1:7" ht="17.25" thickTop="1" thickBot="1" x14ac:dyDescent="0.3">
      <c r="B36" s="10"/>
      <c r="C36" s="4" t="s">
        <v>18</v>
      </c>
      <c r="E36" s="10"/>
      <c r="F36" s="118" t="s">
        <v>26</v>
      </c>
      <c r="G36" s="119"/>
    </row>
    <row r="37" spans="1:7" ht="17.25" thickTop="1" thickBot="1" x14ac:dyDescent="0.3">
      <c r="B37" s="10"/>
      <c r="C37" s="118" t="s">
        <v>19</v>
      </c>
      <c r="D37" s="122"/>
      <c r="E37" s="10"/>
      <c r="F37" s="118" t="s">
        <v>27</v>
      </c>
      <c r="G37" s="119"/>
    </row>
    <row r="38" spans="1:7" ht="17.25" thickTop="1" thickBot="1" x14ac:dyDescent="0.3">
      <c r="B38" s="10"/>
      <c r="C38" s="4" t="s">
        <v>20</v>
      </c>
      <c r="E38" s="10"/>
      <c r="F38" s="118" t="s">
        <v>28</v>
      </c>
      <c r="G38" s="119"/>
    </row>
    <row r="39" spans="1:7" ht="17.25" thickTop="1" thickBot="1" x14ac:dyDescent="0.3">
      <c r="B39" s="10"/>
      <c r="C39" s="4" t="s">
        <v>21</v>
      </c>
      <c r="E39" s="10"/>
      <c r="F39" s="118" t="s">
        <v>29</v>
      </c>
      <c r="G39" s="119"/>
    </row>
    <row r="40" spans="1:7" ht="17.25" thickTop="1" thickBot="1" x14ac:dyDescent="0.3">
      <c r="B40" s="10"/>
      <c r="C40" s="4" t="s">
        <v>22</v>
      </c>
      <c r="E40" s="10"/>
      <c r="F40" s="118" t="s">
        <v>30</v>
      </c>
      <c r="G40" s="119"/>
    </row>
    <row r="41" spans="1:7" ht="17.25" thickTop="1" thickBot="1" x14ac:dyDescent="0.3">
      <c r="B41" s="10"/>
      <c r="C41" s="4" t="s">
        <v>23</v>
      </c>
      <c r="E41" s="10"/>
      <c r="F41" s="118" t="s">
        <v>31</v>
      </c>
      <c r="G41" s="119"/>
    </row>
    <row r="42" spans="1:7" ht="16.5" thickTop="1" x14ac:dyDescent="0.25"/>
  </sheetData>
  <mergeCells count="42">
    <mergeCell ref="F41:G41"/>
    <mergeCell ref="E30:G30"/>
    <mergeCell ref="E31:G31"/>
    <mergeCell ref="A33:B33"/>
    <mergeCell ref="C33:G33"/>
    <mergeCell ref="F35:G35"/>
    <mergeCell ref="F36:G36"/>
    <mergeCell ref="C37:D37"/>
    <mergeCell ref="F37:G37"/>
    <mergeCell ref="F38:G38"/>
    <mergeCell ref="F39:G39"/>
    <mergeCell ref="F40:G40"/>
    <mergeCell ref="A26:B26"/>
    <mergeCell ref="D26:E26"/>
    <mergeCell ref="A27:B27"/>
    <mergeCell ref="D27:E27"/>
    <mergeCell ref="A29:B29"/>
    <mergeCell ref="E29:G29"/>
    <mergeCell ref="C25:G25"/>
    <mergeCell ref="A13:B13"/>
    <mergeCell ref="D13:G13"/>
    <mergeCell ref="D14:E14"/>
    <mergeCell ref="D16:E16"/>
    <mergeCell ref="D17:G17"/>
    <mergeCell ref="D18:E18"/>
    <mergeCell ref="D19:G19"/>
    <mergeCell ref="D20:E20"/>
    <mergeCell ref="D21:G21"/>
    <mergeCell ref="D22:E22"/>
    <mergeCell ref="A24:B24"/>
    <mergeCell ref="D8:G8"/>
    <mergeCell ref="A9:B9"/>
    <mergeCell ref="D9:G9"/>
    <mergeCell ref="D10:G10"/>
    <mergeCell ref="A11:B11"/>
    <mergeCell ref="D11:G11"/>
    <mergeCell ref="F1:G1"/>
    <mergeCell ref="F2:G2"/>
    <mergeCell ref="C3:G3"/>
    <mergeCell ref="C5:G5"/>
    <mergeCell ref="A7:B7"/>
    <mergeCell ref="D7:G7"/>
  </mergeCells>
  <pageMargins left="0.34" right="0.35" top="0.26" bottom="0.26" header="0.16" footer="0.16"/>
  <pageSetup scale="95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view="pageBreakPreview" topLeftCell="A19" zoomScaleSheetLayoutView="100" workbookViewId="0">
      <selection activeCell="M15" sqref="M15"/>
    </sheetView>
  </sheetViews>
  <sheetFormatPr defaultColWidth="9.140625" defaultRowHeight="15.75" x14ac:dyDescent="0.25"/>
  <cols>
    <col min="1" max="1" width="2.7109375" style="80" bestFit="1" customWidth="1"/>
    <col min="2" max="2" width="3.140625" style="80" customWidth="1"/>
    <col min="3" max="3" width="46.140625" style="4" customWidth="1"/>
    <col min="4" max="5" width="6.7109375" style="4" customWidth="1"/>
    <col min="6" max="6" width="16.28515625" style="80" customWidth="1"/>
    <col min="7" max="7" width="17" style="80" customWidth="1"/>
    <col min="8" max="16384" width="9.140625" style="4"/>
  </cols>
  <sheetData>
    <row r="1" spans="1:8" x14ac:dyDescent="0.25">
      <c r="F1" s="145" t="s">
        <v>4</v>
      </c>
      <c r="G1" s="145"/>
    </row>
    <row r="2" spans="1:8" x14ac:dyDescent="0.25">
      <c r="F2" s="145"/>
      <c r="G2" s="145"/>
    </row>
    <row r="3" spans="1:8" ht="33" customHeight="1" x14ac:dyDescent="0.25">
      <c r="C3" s="146" t="s">
        <v>32</v>
      </c>
      <c r="D3" s="147"/>
      <c r="E3" s="147"/>
      <c r="F3" s="147"/>
      <c r="G3" s="147"/>
    </row>
    <row r="4" spans="1:8" ht="10.5" customHeight="1" x14ac:dyDescent="0.25">
      <c r="C4" s="13"/>
      <c r="D4" s="80"/>
      <c r="E4" s="80"/>
    </row>
    <row r="5" spans="1:8" ht="33" customHeight="1" x14ac:dyDescent="0.25">
      <c r="C5" s="146" t="s">
        <v>33</v>
      </c>
      <c r="D5" s="146"/>
      <c r="E5" s="146"/>
      <c r="F5" s="146"/>
      <c r="G5" s="146"/>
    </row>
    <row r="6" spans="1:8" ht="9.75" customHeight="1" x14ac:dyDescent="0.25"/>
    <row r="7" spans="1:8" ht="22.5" customHeight="1" x14ac:dyDescent="0.25">
      <c r="A7" s="130">
        <v>1</v>
      </c>
      <c r="B7" s="130"/>
      <c r="C7" s="2" t="s">
        <v>0</v>
      </c>
      <c r="D7" s="148" t="s">
        <v>148</v>
      </c>
      <c r="E7" s="148"/>
      <c r="F7" s="148"/>
      <c r="G7" s="148"/>
      <c r="H7" s="7"/>
    </row>
    <row r="8" spans="1:8" ht="9.75" customHeight="1" x14ac:dyDescent="0.25">
      <c r="A8" s="78"/>
      <c r="B8" s="78"/>
      <c r="C8" s="2"/>
      <c r="D8" s="130"/>
      <c r="E8" s="130"/>
      <c r="F8" s="130"/>
      <c r="G8" s="130"/>
      <c r="H8" s="7"/>
    </row>
    <row r="9" spans="1:8" ht="84.95" customHeight="1" x14ac:dyDescent="0.25">
      <c r="A9" s="130">
        <v>2</v>
      </c>
      <c r="B9" s="130"/>
      <c r="C9" s="2" t="s">
        <v>1</v>
      </c>
      <c r="D9" s="149" t="s">
        <v>149</v>
      </c>
      <c r="E9" s="149"/>
      <c r="F9" s="149"/>
      <c r="G9" s="149"/>
      <c r="H9" s="7"/>
    </row>
    <row r="10" spans="1:8" ht="9.75" customHeight="1" x14ac:dyDescent="0.25">
      <c r="A10" s="78"/>
      <c r="B10" s="78"/>
      <c r="C10" s="2"/>
      <c r="D10" s="130"/>
      <c r="E10" s="130"/>
      <c r="F10" s="130"/>
      <c r="G10" s="130"/>
      <c r="H10" s="7"/>
    </row>
    <row r="11" spans="1:8" ht="21" customHeight="1" x14ac:dyDescent="0.25">
      <c r="A11" s="130">
        <v>3</v>
      </c>
      <c r="B11" s="130"/>
      <c r="C11" s="2" t="s">
        <v>2</v>
      </c>
      <c r="D11" s="150" t="s">
        <v>65</v>
      </c>
      <c r="E11" s="150"/>
      <c r="F11" s="150"/>
      <c r="G11" s="150"/>
      <c r="H11" s="7"/>
    </row>
    <row r="12" spans="1:8" ht="8.25" customHeight="1" x14ac:dyDescent="0.25">
      <c r="A12" s="78"/>
      <c r="B12" s="78"/>
      <c r="C12" s="2"/>
      <c r="D12" s="21"/>
      <c r="E12" s="21"/>
      <c r="F12" s="79"/>
      <c r="G12" s="79"/>
      <c r="H12" s="7"/>
    </row>
    <row r="13" spans="1:8" ht="21" customHeight="1" x14ac:dyDescent="0.25">
      <c r="A13" s="130">
        <v>4</v>
      </c>
      <c r="B13" s="130"/>
      <c r="C13" s="2" t="s">
        <v>39</v>
      </c>
      <c r="D13" s="131"/>
      <c r="E13" s="131"/>
      <c r="F13" s="131"/>
      <c r="G13" s="131"/>
      <c r="H13" s="7"/>
    </row>
    <row r="14" spans="1:8" ht="21" customHeight="1" x14ac:dyDescent="0.25">
      <c r="A14" s="78"/>
      <c r="B14" s="78"/>
      <c r="C14" s="2"/>
      <c r="D14" s="134" t="s">
        <v>42</v>
      </c>
      <c r="E14" s="135"/>
      <c r="F14" s="82" t="s">
        <v>35</v>
      </c>
      <c r="G14" s="82" t="s">
        <v>40</v>
      </c>
      <c r="H14" s="7"/>
    </row>
    <row r="15" spans="1:8" ht="9.75" customHeight="1" x14ac:dyDescent="0.25">
      <c r="A15" s="78"/>
      <c r="B15" s="78"/>
      <c r="C15" s="2"/>
    </row>
    <row r="16" spans="1:8" ht="18.75" customHeight="1" x14ac:dyDescent="0.25">
      <c r="A16" s="78"/>
      <c r="B16" s="78"/>
      <c r="C16" s="2" t="s">
        <v>5</v>
      </c>
      <c r="D16" s="132">
        <v>0</v>
      </c>
      <c r="E16" s="133"/>
      <c r="F16" s="27">
        <v>56.84</v>
      </c>
      <c r="G16" s="27">
        <f>D16+F16</f>
        <v>56.84</v>
      </c>
    </row>
    <row r="17" spans="1:7" ht="10.5" customHeight="1" x14ac:dyDescent="0.25">
      <c r="A17" s="78"/>
      <c r="B17" s="78"/>
      <c r="C17" s="2"/>
      <c r="D17" s="130"/>
      <c r="E17" s="130"/>
      <c r="F17" s="130"/>
      <c r="G17" s="130"/>
    </row>
    <row r="18" spans="1:7" ht="21" customHeight="1" x14ac:dyDescent="0.25">
      <c r="A18" s="78"/>
      <c r="B18" s="78"/>
      <c r="C18" s="2" t="s">
        <v>6</v>
      </c>
      <c r="D18" s="132">
        <v>0</v>
      </c>
      <c r="E18" s="133"/>
      <c r="F18" s="27">
        <v>0</v>
      </c>
      <c r="G18" s="27">
        <f>D18+F18</f>
        <v>0</v>
      </c>
    </row>
    <row r="19" spans="1:7" ht="8.25" customHeight="1" x14ac:dyDescent="0.25">
      <c r="A19" s="78"/>
      <c r="B19" s="78"/>
      <c r="C19" s="2"/>
      <c r="D19" s="179"/>
      <c r="E19" s="179"/>
      <c r="F19" s="179"/>
      <c r="G19" s="179"/>
    </row>
    <row r="20" spans="1:7" ht="21" customHeight="1" x14ac:dyDescent="0.25">
      <c r="A20" s="78"/>
      <c r="B20" s="78"/>
      <c r="C20" s="2" t="s">
        <v>7</v>
      </c>
      <c r="D20" s="136">
        <v>0</v>
      </c>
      <c r="E20" s="137"/>
      <c r="F20" s="41">
        <v>0</v>
      </c>
      <c r="G20" s="41">
        <f>D20+F20</f>
        <v>0</v>
      </c>
    </row>
    <row r="21" spans="1:7" ht="7.5" customHeight="1" x14ac:dyDescent="0.25">
      <c r="A21" s="78"/>
      <c r="B21" s="78"/>
      <c r="C21" s="2"/>
      <c r="D21" s="179"/>
      <c r="E21" s="179"/>
      <c r="F21" s="179"/>
      <c r="G21" s="179"/>
    </row>
    <row r="22" spans="1:7" ht="21" customHeight="1" x14ac:dyDescent="0.25">
      <c r="A22" s="78"/>
      <c r="B22" s="78"/>
      <c r="C22" s="2" t="s">
        <v>8</v>
      </c>
      <c r="D22" s="151">
        <v>0</v>
      </c>
      <c r="E22" s="152"/>
      <c r="F22" s="61">
        <v>18.16</v>
      </c>
      <c r="G22" s="61">
        <f>D22+F22</f>
        <v>18.16</v>
      </c>
    </row>
    <row r="23" spans="1:7" ht="9" customHeight="1" x14ac:dyDescent="0.25">
      <c r="A23" s="78"/>
      <c r="B23" s="78"/>
      <c r="C23" s="2"/>
      <c r="D23" s="2"/>
    </row>
    <row r="24" spans="1:7" ht="21.75" customHeight="1" x14ac:dyDescent="0.25">
      <c r="A24" s="130">
        <v>5</v>
      </c>
      <c r="B24" s="130"/>
      <c r="C24" s="9" t="s">
        <v>9</v>
      </c>
      <c r="D24" s="9"/>
      <c r="E24" s="6"/>
    </row>
    <row r="25" spans="1:7" x14ac:dyDescent="0.25">
      <c r="C25" s="129" t="s">
        <v>10</v>
      </c>
      <c r="D25" s="129"/>
      <c r="E25" s="129"/>
      <c r="F25" s="129"/>
      <c r="G25" s="129"/>
    </row>
    <row r="26" spans="1:7" s="11" customFormat="1" ht="27" customHeight="1" x14ac:dyDescent="0.25">
      <c r="A26" s="123" t="s">
        <v>11</v>
      </c>
      <c r="B26" s="123"/>
      <c r="C26" s="14" t="s">
        <v>12</v>
      </c>
      <c r="D26" s="124" t="s">
        <v>13</v>
      </c>
      <c r="E26" s="125"/>
      <c r="F26" s="14" t="s">
        <v>14</v>
      </c>
      <c r="G26" s="14" t="s">
        <v>15</v>
      </c>
    </row>
    <row r="27" spans="1:7" x14ac:dyDescent="0.25">
      <c r="A27" s="126"/>
      <c r="B27" s="126"/>
      <c r="C27" s="81">
        <v>0</v>
      </c>
      <c r="D27" s="127">
        <v>0</v>
      </c>
      <c r="E27" s="128"/>
      <c r="F27" s="81">
        <v>0</v>
      </c>
      <c r="G27" s="81">
        <v>0</v>
      </c>
    </row>
    <row r="29" spans="1:7" ht="19.5" customHeight="1" x14ac:dyDescent="0.25">
      <c r="A29" s="120">
        <v>6</v>
      </c>
      <c r="B29" s="120"/>
      <c r="C29" s="4" t="s">
        <v>16</v>
      </c>
      <c r="E29" s="126"/>
      <c r="F29" s="126"/>
      <c r="G29" s="126"/>
    </row>
    <row r="30" spans="1:7" ht="19.5" customHeight="1" x14ac:dyDescent="0.25">
      <c r="E30" s="126"/>
      <c r="F30" s="126"/>
      <c r="G30" s="126"/>
    </row>
    <row r="31" spans="1:7" ht="19.5" customHeight="1" x14ac:dyDescent="0.25">
      <c r="E31" s="126"/>
      <c r="F31" s="126"/>
      <c r="G31" s="126"/>
    </row>
    <row r="33" spans="1:7" x14ac:dyDescent="0.25">
      <c r="A33" s="120">
        <v>7</v>
      </c>
      <c r="B33" s="120"/>
      <c r="C33" s="121" t="s">
        <v>24</v>
      </c>
      <c r="D33" s="121"/>
      <c r="E33" s="121"/>
      <c r="F33" s="121"/>
      <c r="G33" s="121"/>
    </row>
    <row r="34" spans="1:7" ht="9" customHeight="1" thickBot="1" x14ac:dyDescent="0.3">
      <c r="C34" s="8"/>
      <c r="D34" s="8"/>
    </row>
    <row r="35" spans="1:7" ht="17.25" thickTop="1" thickBot="1" x14ac:dyDescent="0.3">
      <c r="B35" s="10"/>
      <c r="C35" s="4" t="s">
        <v>17</v>
      </c>
      <c r="E35" s="10"/>
      <c r="F35" s="118" t="s">
        <v>25</v>
      </c>
      <c r="G35" s="119"/>
    </row>
    <row r="36" spans="1:7" ht="17.25" thickTop="1" thickBot="1" x14ac:dyDescent="0.3">
      <c r="B36" s="10"/>
      <c r="C36" s="4" t="s">
        <v>18</v>
      </c>
      <c r="E36" s="10"/>
      <c r="F36" s="118" t="s">
        <v>26</v>
      </c>
      <c r="G36" s="119"/>
    </row>
    <row r="37" spans="1:7" ht="17.25" thickTop="1" thickBot="1" x14ac:dyDescent="0.3">
      <c r="B37" s="10"/>
      <c r="C37" s="118" t="s">
        <v>19</v>
      </c>
      <c r="D37" s="122"/>
      <c r="E37" s="10"/>
      <c r="F37" s="118" t="s">
        <v>27</v>
      </c>
      <c r="G37" s="119"/>
    </row>
    <row r="38" spans="1:7" ht="17.25" thickTop="1" thickBot="1" x14ac:dyDescent="0.3">
      <c r="B38" s="10"/>
      <c r="C38" s="4" t="s">
        <v>20</v>
      </c>
      <c r="E38" s="10"/>
      <c r="F38" s="118" t="s">
        <v>28</v>
      </c>
      <c r="G38" s="119"/>
    </row>
    <row r="39" spans="1:7" ht="17.25" thickTop="1" thickBot="1" x14ac:dyDescent="0.3">
      <c r="B39" s="10"/>
      <c r="C39" s="4" t="s">
        <v>21</v>
      </c>
      <c r="E39" s="10"/>
      <c r="F39" s="118" t="s">
        <v>29</v>
      </c>
      <c r="G39" s="119"/>
    </row>
    <row r="40" spans="1:7" ht="17.25" thickTop="1" thickBot="1" x14ac:dyDescent="0.3">
      <c r="B40" s="10"/>
      <c r="C40" s="4" t="s">
        <v>22</v>
      </c>
      <c r="E40" s="10"/>
      <c r="F40" s="118" t="s">
        <v>30</v>
      </c>
      <c r="G40" s="119"/>
    </row>
    <row r="41" spans="1:7" ht="17.25" thickTop="1" thickBot="1" x14ac:dyDescent="0.3">
      <c r="B41" s="10"/>
      <c r="C41" s="4" t="s">
        <v>23</v>
      </c>
      <c r="E41" s="10"/>
      <c r="F41" s="118" t="s">
        <v>31</v>
      </c>
      <c r="G41" s="119"/>
    </row>
    <row r="42" spans="1:7" ht="16.5" thickTop="1" x14ac:dyDescent="0.25"/>
  </sheetData>
  <mergeCells count="42">
    <mergeCell ref="F41:G41"/>
    <mergeCell ref="E30:G30"/>
    <mergeCell ref="E31:G31"/>
    <mergeCell ref="A33:B33"/>
    <mergeCell ref="C33:G33"/>
    <mergeCell ref="F35:G35"/>
    <mergeCell ref="F36:G36"/>
    <mergeCell ref="C37:D37"/>
    <mergeCell ref="F37:G37"/>
    <mergeCell ref="F38:G38"/>
    <mergeCell ref="F39:G39"/>
    <mergeCell ref="F40:G40"/>
    <mergeCell ref="A26:B26"/>
    <mergeCell ref="D26:E26"/>
    <mergeCell ref="A27:B27"/>
    <mergeCell ref="D27:E27"/>
    <mergeCell ref="A29:B29"/>
    <mergeCell ref="E29:G29"/>
    <mergeCell ref="C25:G25"/>
    <mergeCell ref="A13:B13"/>
    <mergeCell ref="D13:G13"/>
    <mergeCell ref="D14:E14"/>
    <mergeCell ref="D16:E16"/>
    <mergeCell ref="D17:G17"/>
    <mergeCell ref="D18:E18"/>
    <mergeCell ref="D19:G19"/>
    <mergeCell ref="D20:E20"/>
    <mergeCell ref="D21:G21"/>
    <mergeCell ref="D22:E22"/>
    <mergeCell ref="A24:B24"/>
    <mergeCell ref="D8:G8"/>
    <mergeCell ref="A9:B9"/>
    <mergeCell ref="D9:G9"/>
    <mergeCell ref="D10:G10"/>
    <mergeCell ref="A11:B11"/>
    <mergeCell ref="D11:G11"/>
    <mergeCell ref="F1:G1"/>
    <mergeCell ref="F2:G2"/>
    <mergeCell ref="C3:G3"/>
    <mergeCell ref="C5:G5"/>
    <mergeCell ref="A7:B7"/>
    <mergeCell ref="D7:G7"/>
  </mergeCells>
  <pageMargins left="0.34" right="0.35" top="0.26" bottom="0.26" header="0.16" footer="0.16"/>
  <pageSetup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41"/>
  <sheetViews>
    <sheetView view="pageBreakPreview" topLeftCell="A13" zoomScaleSheetLayoutView="100" workbookViewId="0">
      <selection activeCell="D20" sqref="D20:E20"/>
    </sheetView>
  </sheetViews>
  <sheetFormatPr defaultColWidth="9.140625" defaultRowHeight="15.75" x14ac:dyDescent="0.25"/>
  <cols>
    <col min="1" max="1" width="2.7109375" style="24" bestFit="1" customWidth="1"/>
    <col min="2" max="2" width="5.28515625" style="24" customWidth="1"/>
    <col min="3" max="3" width="46.140625" style="4" customWidth="1"/>
    <col min="4" max="5" width="6.7109375" style="4" customWidth="1"/>
    <col min="6" max="6" width="16.28515625" style="4" customWidth="1"/>
    <col min="7" max="7" width="17" style="4" customWidth="1"/>
    <col min="8" max="16384" width="9.140625" style="4"/>
  </cols>
  <sheetData>
    <row r="1" spans="1:8" x14ac:dyDescent="0.25">
      <c r="F1" s="145" t="s">
        <v>4</v>
      </c>
      <c r="G1" s="145"/>
    </row>
    <row r="2" spans="1:8" x14ac:dyDescent="0.25">
      <c r="F2" s="145" t="s">
        <v>78</v>
      </c>
      <c r="G2" s="145"/>
    </row>
    <row r="3" spans="1:8" ht="33" customHeight="1" x14ac:dyDescent="0.25">
      <c r="C3" s="146" t="s">
        <v>32</v>
      </c>
      <c r="D3" s="147"/>
      <c r="E3" s="147"/>
      <c r="F3" s="147"/>
      <c r="G3" s="147"/>
    </row>
    <row r="4" spans="1:8" ht="10.5" customHeight="1" x14ac:dyDescent="0.25">
      <c r="C4" s="13"/>
      <c r="D4" s="24"/>
      <c r="E4" s="24"/>
      <c r="F4" s="24"/>
      <c r="G4" s="24"/>
    </row>
    <row r="5" spans="1:8" ht="33" customHeight="1" x14ac:dyDescent="0.25">
      <c r="C5" s="146" t="s">
        <v>33</v>
      </c>
      <c r="D5" s="146"/>
      <c r="E5" s="146"/>
      <c r="F5" s="146"/>
      <c r="G5" s="146"/>
    </row>
    <row r="6" spans="1:8" ht="9.75" customHeight="1" x14ac:dyDescent="0.25"/>
    <row r="7" spans="1:8" ht="22.5" customHeight="1" x14ac:dyDescent="0.25">
      <c r="A7" s="130">
        <v>1</v>
      </c>
      <c r="B7" s="130"/>
      <c r="C7" s="2" t="s">
        <v>0</v>
      </c>
      <c r="D7" s="148" t="s">
        <v>114</v>
      </c>
      <c r="E7" s="148"/>
      <c r="F7" s="148"/>
      <c r="G7" s="148"/>
      <c r="H7" s="7"/>
    </row>
    <row r="8" spans="1:8" ht="9.75" customHeight="1" x14ac:dyDescent="0.25">
      <c r="A8" s="23"/>
      <c r="B8" s="23"/>
      <c r="C8" s="2"/>
      <c r="D8" s="130"/>
      <c r="E8" s="130"/>
      <c r="F8" s="130"/>
      <c r="G8" s="130"/>
      <c r="H8" s="7"/>
    </row>
    <row r="9" spans="1:8" ht="81.75" customHeight="1" x14ac:dyDescent="0.25">
      <c r="A9" s="130">
        <v>2</v>
      </c>
      <c r="B9" s="130"/>
      <c r="C9" s="2" t="s">
        <v>1</v>
      </c>
      <c r="D9" s="149" t="s">
        <v>49</v>
      </c>
      <c r="E9" s="149"/>
      <c r="F9" s="149"/>
      <c r="G9" s="149"/>
      <c r="H9" s="7"/>
    </row>
    <row r="10" spans="1:8" ht="9.75" customHeight="1" x14ac:dyDescent="0.25">
      <c r="A10" s="23"/>
      <c r="B10" s="23"/>
      <c r="C10" s="2"/>
      <c r="D10" s="130"/>
      <c r="E10" s="130"/>
      <c r="F10" s="130"/>
      <c r="G10" s="130"/>
      <c r="H10" s="7"/>
    </row>
    <row r="11" spans="1:8" ht="21" customHeight="1" x14ac:dyDescent="0.25">
      <c r="A11" s="130">
        <v>3</v>
      </c>
      <c r="B11" s="130"/>
      <c r="C11" s="2" t="s">
        <v>2</v>
      </c>
      <c r="D11" s="150" t="s">
        <v>48</v>
      </c>
      <c r="E11" s="150"/>
      <c r="F11" s="150"/>
      <c r="G11" s="150"/>
      <c r="H11" s="7"/>
    </row>
    <row r="12" spans="1:8" ht="8.25" customHeight="1" x14ac:dyDescent="0.25">
      <c r="A12" s="23"/>
      <c r="B12" s="23"/>
      <c r="C12" s="2"/>
      <c r="D12" s="21"/>
      <c r="E12" s="21"/>
      <c r="F12" s="21"/>
      <c r="G12" s="21"/>
      <c r="H12" s="7"/>
    </row>
    <row r="13" spans="1:8" ht="21" customHeight="1" x14ac:dyDescent="0.25">
      <c r="A13" s="130">
        <v>4</v>
      </c>
      <c r="B13" s="130"/>
      <c r="C13" s="2" t="s">
        <v>39</v>
      </c>
      <c r="D13" s="131"/>
      <c r="E13" s="131"/>
      <c r="F13" s="131"/>
      <c r="G13" s="131"/>
      <c r="H13" s="7"/>
    </row>
    <row r="14" spans="1:8" ht="21" customHeight="1" x14ac:dyDescent="0.25">
      <c r="A14" s="23"/>
      <c r="B14" s="23"/>
      <c r="C14" s="2"/>
      <c r="D14" s="134" t="s">
        <v>42</v>
      </c>
      <c r="E14" s="135"/>
      <c r="F14" s="37" t="s">
        <v>35</v>
      </c>
      <c r="G14" s="22" t="s">
        <v>40</v>
      </c>
      <c r="H14" s="7"/>
    </row>
    <row r="15" spans="1:8" ht="9.75" customHeight="1" x14ac:dyDescent="0.25">
      <c r="A15" s="23"/>
      <c r="B15" s="23"/>
      <c r="C15" s="2"/>
    </row>
    <row r="16" spans="1:8" ht="18.75" customHeight="1" x14ac:dyDescent="0.25">
      <c r="A16" s="23"/>
      <c r="B16" s="23"/>
      <c r="C16" s="2" t="s">
        <v>5</v>
      </c>
      <c r="D16" s="134">
        <v>21.690999999999999</v>
      </c>
      <c r="E16" s="135"/>
      <c r="F16" s="27">
        <v>3.37</v>
      </c>
      <c r="G16" s="27">
        <f>D16+F16</f>
        <v>25.061</v>
      </c>
    </row>
    <row r="17" spans="1:8" ht="10.5" customHeight="1" x14ac:dyDescent="0.25">
      <c r="A17" s="23"/>
      <c r="B17" s="23"/>
      <c r="C17" s="2"/>
      <c r="D17" s="130"/>
      <c r="E17" s="130"/>
      <c r="F17" s="130"/>
      <c r="G17" s="130"/>
    </row>
    <row r="18" spans="1:8" ht="21" customHeight="1" x14ac:dyDescent="0.25">
      <c r="A18" s="23"/>
      <c r="B18" s="23"/>
      <c r="C18" s="2" t="s">
        <v>6</v>
      </c>
      <c r="D18" s="132">
        <v>7.23</v>
      </c>
      <c r="E18" s="133"/>
      <c r="F18" s="27">
        <v>0</v>
      </c>
      <c r="G18" s="27">
        <f>D18+F18</f>
        <v>7.23</v>
      </c>
    </row>
    <row r="19" spans="1:8" ht="8.25" customHeight="1" x14ac:dyDescent="0.25">
      <c r="A19" s="23"/>
      <c r="B19" s="23"/>
      <c r="C19" s="2"/>
      <c r="D19" s="130"/>
      <c r="E19" s="130"/>
      <c r="F19" s="130"/>
      <c r="G19" s="130"/>
    </row>
    <row r="20" spans="1:8" ht="21" customHeight="1" x14ac:dyDescent="0.25">
      <c r="A20" s="23"/>
      <c r="B20" s="23"/>
      <c r="C20" s="2" t="s">
        <v>7</v>
      </c>
      <c r="D20" s="162">
        <f>0+7.22</f>
        <v>7.22</v>
      </c>
      <c r="E20" s="163"/>
      <c r="F20" s="42">
        <v>0</v>
      </c>
      <c r="G20" s="41">
        <f>D20+F20</f>
        <v>7.22</v>
      </c>
    </row>
    <row r="21" spans="1:8" ht="7.5" customHeight="1" x14ac:dyDescent="0.25">
      <c r="A21" s="23"/>
      <c r="B21" s="23"/>
      <c r="C21" s="2"/>
      <c r="D21" s="130"/>
      <c r="E21" s="130"/>
      <c r="F21" s="130"/>
      <c r="G21" s="130"/>
    </row>
    <row r="22" spans="1:8" ht="21" customHeight="1" x14ac:dyDescent="0.25">
      <c r="A22" s="23"/>
      <c r="B22" s="23"/>
      <c r="C22" s="2" t="s">
        <v>8</v>
      </c>
      <c r="D22" s="164">
        <f>54.297+18.367+7.22</f>
        <v>79.884</v>
      </c>
      <c r="E22" s="167"/>
      <c r="F22" s="40">
        <v>0</v>
      </c>
      <c r="G22" s="27">
        <f>D22+F22</f>
        <v>79.884</v>
      </c>
      <c r="H22" s="39">
        <f>54.297+18.367</f>
        <v>72.664000000000001</v>
      </c>
    </row>
    <row r="23" spans="1:8" ht="9" customHeight="1" x14ac:dyDescent="0.25">
      <c r="A23" s="23"/>
      <c r="B23" s="23"/>
      <c r="C23" s="2"/>
      <c r="D23" s="2"/>
    </row>
    <row r="24" spans="1:8" ht="21.75" customHeight="1" x14ac:dyDescent="0.25">
      <c r="A24" s="130">
        <v>5</v>
      </c>
      <c r="B24" s="130"/>
      <c r="C24" s="9" t="s">
        <v>9</v>
      </c>
      <c r="D24" s="9"/>
      <c r="E24" s="6"/>
    </row>
    <row r="25" spans="1:8" x14ac:dyDescent="0.25">
      <c r="C25" s="129" t="s">
        <v>10</v>
      </c>
      <c r="D25" s="129"/>
      <c r="E25" s="129"/>
      <c r="F25" s="129"/>
      <c r="G25" s="129"/>
    </row>
    <row r="26" spans="1:8" s="11" customFormat="1" ht="27" customHeight="1" x14ac:dyDescent="0.25">
      <c r="A26" s="123" t="s">
        <v>11</v>
      </c>
      <c r="B26" s="123"/>
      <c r="C26" s="14" t="s">
        <v>12</v>
      </c>
      <c r="D26" s="124" t="s">
        <v>13</v>
      </c>
      <c r="E26" s="125"/>
      <c r="F26" s="14" t="s">
        <v>14</v>
      </c>
      <c r="G26" s="14" t="s">
        <v>15</v>
      </c>
    </row>
    <row r="27" spans="1:8" ht="31.5" x14ac:dyDescent="0.25">
      <c r="A27" s="168">
        <v>1</v>
      </c>
      <c r="B27" s="168"/>
      <c r="C27" s="52" t="s">
        <v>173</v>
      </c>
      <c r="D27" s="127" t="s">
        <v>156</v>
      </c>
      <c r="E27" s="128"/>
      <c r="F27" s="48">
        <v>1088</v>
      </c>
      <c r="G27" s="48">
        <v>0</v>
      </c>
    </row>
    <row r="28" spans="1:8" ht="19.5" customHeight="1" x14ac:dyDescent="0.25">
      <c r="A28" s="120">
        <v>6</v>
      </c>
      <c r="B28" s="120"/>
      <c r="C28" s="4" t="s">
        <v>16</v>
      </c>
      <c r="E28" s="126"/>
      <c r="F28" s="126"/>
      <c r="G28" s="126"/>
    </row>
    <row r="29" spans="1:8" ht="19.5" customHeight="1" x14ac:dyDescent="0.25">
      <c r="E29" s="126"/>
      <c r="F29" s="126"/>
      <c r="G29" s="126"/>
    </row>
    <row r="30" spans="1:8" ht="19.5" customHeight="1" x14ac:dyDescent="0.25">
      <c r="E30" s="126"/>
      <c r="F30" s="126"/>
      <c r="G30" s="126"/>
    </row>
    <row r="32" spans="1:8" x14ac:dyDescent="0.25">
      <c r="A32" s="120">
        <v>7</v>
      </c>
      <c r="B32" s="120"/>
      <c r="C32" s="121" t="s">
        <v>24</v>
      </c>
      <c r="D32" s="121"/>
      <c r="E32" s="121"/>
      <c r="F32" s="121"/>
      <c r="G32" s="121"/>
    </row>
    <row r="33" spans="2:7" ht="9" customHeight="1" thickBot="1" x14ac:dyDescent="0.3">
      <c r="C33" s="8"/>
      <c r="D33" s="8"/>
    </row>
    <row r="34" spans="2:7" ht="17.25" thickTop="1" thickBot="1" x14ac:dyDescent="0.3">
      <c r="B34" s="10"/>
      <c r="C34" s="4" t="s">
        <v>17</v>
      </c>
      <c r="E34" s="10"/>
      <c r="F34" s="118" t="s">
        <v>25</v>
      </c>
      <c r="G34" s="119"/>
    </row>
    <row r="35" spans="2:7" ht="17.25" thickTop="1" thickBot="1" x14ac:dyDescent="0.3">
      <c r="B35" s="10"/>
      <c r="C35" s="4" t="s">
        <v>18</v>
      </c>
      <c r="E35" s="10"/>
      <c r="F35" s="118" t="s">
        <v>26</v>
      </c>
      <c r="G35" s="119"/>
    </row>
    <row r="36" spans="2:7" ht="17.25" thickTop="1" thickBot="1" x14ac:dyDescent="0.3">
      <c r="B36" s="10"/>
      <c r="C36" s="118" t="s">
        <v>19</v>
      </c>
      <c r="D36" s="122"/>
      <c r="E36" s="10"/>
      <c r="F36" s="118" t="s">
        <v>27</v>
      </c>
      <c r="G36" s="119"/>
    </row>
    <row r="37" spans="2:7" ht="17.25" thickTop="1" thickBot="1" x14ac:dyDescent="0.3">
      <c r="B37" s="10"/>
      <c r="C37" s="4" t="s">
        <v>20</v>
      </c>
      <c r="E37" s="10"/>
      <c r="F37" s="118" t="s">
        <v>28</v>
      </c>
      <c r="G37" s="119"/>
    </row>
    <row r="38" spans="2:7" ht="17.25" thickTop="1" thickBot="1" x14ac:dyDescent="0.3">
      <c r="B38" s="10"/>
      <c r="C38" s="4" t="s">
        <v>21</v>
      </c>
      <c r="E38" s="10"/>
      <c r="F38" s="118" t="s">
        <v>29</v>
      </c>
      <c r="G38" s="119"/>
    </row>
    <row r="39" spans="2:7" ht="17.25" thickTop="1" thickBot="1" x14ac:dyDescent="0.3">
      <c r="B39" s="10"/>
      <c r="C39" s="4" t="s">
        <v>22</v>
      </c>
      <c r="E39" s="10"/>
      <c r="F39" s="118" t="s">
        <v>30</v>
      </c>
      <c r="G39" s="119"/>
    </row>
    <row r="40" spans="2:7" ht="17.25" thickTop="1" thickBot="1" x14ac:dyDescent="0.3">
      <c r="B40" s="10"/>
      <c r="C40" s="4" t="s">
        <v>23</v>
      </c>
      <c r="E40" s="10"/>
      <c r="F40" s="118" t="s">
        <v>31</v>
      </c>
      <c r="G40" s="119"/>
    </row>
    <row r="41" spans="2:7" ht="16.5" thickTop="1" x14ac:dyDescent="0.25">
      <c r="F41" s="25"/>
      <c r="G41" s="25"/>
    </row>
  </sheetData>
  <mergeCells count="42">
    <mergeCell ref="D8:G8"/>
    <mergeCell ref="A9:B9"/>
    <mergeCell ref="D9:G9"/>
    <mergeCell ref="D10:G10"/>
    <mergeCell ref="A11:B11"/>
    <mergeCell ref="D11:G11"/>
    <mergeCell ref="F1:G1"/>
    <mergeCell ref="F2:G2"/>
    <mergeCell ref="C3:G3"/>
    <mergeCell ref="C5:G5"/>
    <mergeCell ref="A7:B7"/>
    <mergeCell ref="D7:G7"/>
    <mergeCell ref="A32:B32"/>
    <mergeCell ref="C32:G32"/>
    <mergeCell ref="F34:G34"/>
    <mergeCell ref="A13:B13"/>
    <mergeCell ref="D13:G13"/>
    <mergeCell ref="D14:E14"/>
    <mergeCell ref="D17:G17"/>
    <mergeCell ref="D18:E18"/>
    <mergeCell ref="A24:B24"/>
    <mergeCell ref="C25:G25"/>
    <mergeCell ref="A26:B26"/>
    <mergeCell ref="D26:E26"/>
    <mergeCell ref="A28:B28"/>
    <mergeCell ref="E28:G28"/>
    <mergeCell ref="A27:B27"/>
    <mergeCell ref="D27:E27"/>
    <mergeCell ref="F40:G40"/>
    <mergeCell ref="D16:E16"/>
    <mergeCell ref="E30:G30"/>
    <mergeCell ref="D19:G19"/>
    <mergeCell ref="D21:G21"/>
    <mergeCell ref="C36:D36"/>
    <mergeCell ref="F36:G36"/>
    <mergeCell ref="F37:G37"/>
    <mergeCell ref="F38:G38"/>
    <mergeCell ref="F39:G39"/>
    <mergeCell ref="E29:G29"/>
    <mergeCell ref="F35:G35"/>
    <mergeCell ref="D20:E20"/>
    <mergeCell ref="D22:E22"/>
  </mergeCells>
  <pageMargins left="0.34" right="0.35" top="0.26" bottom="0.26" header="0.16" footer="0.16"/>
  <pageSetup scale="9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view="pageBreakPreview" topLeftCell="A10" zoomScaleSheetLayoutView="100" workbookViewId="0">
      <selection activeCell="D18" sqref="D18:E18"/>
    </sheetView>
  </sheetViews>
  <sheetFormatPr defaultColWidth="9.140625" defaultRowHeight="15.75" x14ac:dyDescent="0.25"/>
  <cols>
    <col min="1" max="1" width="2.7109375" style="24" bestFit="1" customWidth="1"/>
    <col min="2" max="2" width="3.140625" style="24" customWidth="1"/>
    <col min="3" max="3" width="46.140625" style="4" customWidth="1"/>
    <col min="4" max="5" width="6.7109375" style="4" customWidth="1"/>
    <col min="6" max="6" width="16.28515625" style="36" customWidth="1"/>
    <col min="7" max="7" width="17" style="36" customWidth="1"/>
    <col min="8" max="16384" width="9.140625" style="4"/>
  </cols>
  <sheetData>
    <row r="1" spans="1:8" x14ac:dyDescent="0.25">
      <c r="F1" s="145" t="s">
        <v>4</v>
      </c>
      <c r="G1" s="145"/>
    </row>
    <row r="2" spans="1:8" x14ac:dyDescent="0.25">
      <c r="F2" s="145" t="s">
        <v>78</v>
      </c>
      <c r="G2" s="145"/>
    </row>
    <row r="3" spans="1:8" ht="33" customHeight="1" x14ac:dyDescent="0.25">
      <c r="C3" s="146" t="s">
        <v>32</v>
      </c>
      <c r="D3" s="147"/>
      <c r="E3" s="147"/>
      <c r="F3" s="147"/>
      <c r="G3" s="147"/>
    </row>
    <row r="4" spans="1:8" ht="10.5" customHeight="1" x14ac:dyDescent="0.25">
      <c r="C4" s="13"/>
      <c r="D4" s="24"/>
      <c r="E4" s="24"/>
    </row>
    <row r="5" spans="1:8" ht="33" customHeight="1" x14ac:dyDescent="0.25">
      <c r="C5" s="146" t="s">
        <v>33</v>
      </c>
      <c r="D5" s="146"/>
      <c r="E5" s="146"/>
      <c r="F5" s="146"/>
      <c r="G5" s="146"/>
    </row>
    <row r="6" spans="1:8" ht="9.75" customHeight="1" x14ac:dyDescent="0.25"/>
    <row r="7" spans="1:8" ht="22.5" customHeight="1" x14ac:dyDescent="0.25">
      <c r="A7" s="130">
        <v>1</v>
      </c>
      <c r="B7" s="130"/>
      <c r="C7" s="2" t="s">
        <v>0</v>
      </c>
      <c r="D7" s="148" t="s">
        <v>113</v>
      </c>
      <c r="E7" s="148"/>
      <c r="F7" s="148"/>
      <c r="G7" s="148"/>
      <c r="H7" s="7"/>
    </row>
    <row r="8" spans="1:8" ht="9.75" customHeight="1" x14ac:dyDescent="0.25">
      <c r="A8" s="23"/>
      <c r="B8" s="23"/>
      <c r="C8" s="2"/>
      <c r="D8" s="130"/>
      <c r="E8" s="130"/>
      <c r="F8" s="130"/>
      <c r="G8" s="130"/>
      <c r="H8" s="7"/>
    </row>
    <row r="9" spans="1:8" ht="63.75" customHeight="1" x14ac:dyDescent="0.25">
      <c r="A9" s="130">
        <v>2</v>
      </c>
      <c r="B9" s="130"/>
      <c r="C9" s="2" t="s">
        <v>1</v>
      </c>
      <c r="D9" s="149" t="s">
        <v>56</v>
      </c>
      <c r="E9" s="149"/>
      <c r="F9" s="149"/>
      <c r="G9" s="149"/>
      <c r="H9" s="7"/>
    </row>
    <row r="10" spans="1:8" ht="9.75" customHeight="1" x14ac:dyDescent="0.25">
      <c r="A10" s="23"/>
      <c r="B10" s="23"/>
      <c r="C10" s="2"/>
      <c r="D10" s="130"/>
      <c r="E10" s="130"/>
      <c r="F10" s="130"/>
      <c r="G10" s="130"/>
      <c r="H10" s="7"/>
    </row>
    <row r="11" spans="1:8" ht="21" customHeight="1" x14ac:dyDescent="0.25">
      <c r="A11" s="130">
        <v>3</v>
      </c>
      <c r="B11" s="130"/>
      <c r="C11" s="2" t="s">
        <v>2</v>
      </c>
      <c r="D11" s="150" t="s">
        <v>44</v>
      </c>
      <c r="E11" s="150"/>
      <c r="F11" s="150"/>
      <c r="G11" s="150"/>
      <c r="H11" s="7"/>
    </row>
    <row r="12" spans="1:8" ht="8.25" customHeight="1" x14ac:dyDescent="0.25">
      <c r="A12" s="23"/>
      <c r="B12" s="23"/>
      <c r="C12" s="2"/>
      <c r="D12" s="21"/>
      <c r="E12" s="21"/>
      <c r="F12" s="34"/>
      <c r="G12" s="34"/>
      <c r="H12" s="7"/>
    </row>
    <row r="13" spans="1:8" ht="21" customHeight="1" x14ac:dyDescent="0.25">
      <c r="A13" s="130">
        <v>4</v>
      </c>
      <c r="B13" s="130"/>
      <c r="C13" s="2" t="s">
        <v>57</v>
      </c>
      <c r="D13" s="131"/>
      <c r="E13" s="131"/>
      <c r="F13" s="131"/>
      <c r="G13" s="131"/>
      <c r="H13" s="7"/>
    </row>
    <row r="14" spans="1:8" ht="21" customHeight="1" x14ac:dyDescent="0.25">
      <c r="A14" s="23"/>
      <c r="B14" s="23"/>
      <c r="C14" s="2"/>
      <c r="D14" s="134" t="s">
        <v>42</v>
      </c>
      <c r="E14" s="135"/>
      <c r="F14" s="37" t="s">
        <v>35</v>
      </c>
      <c r="G14" s="37" t="s">
        <v>40</v>
      </c>
      <c r="H14" s="7"/>
    </row>
    <row r="15" spans="1:8" ht="9.75" customHeight="1" x14ac:dyDescent="0.25">
      <c r="A15" s="23"/>
      <c r="B15" s="23"/>
      <c r="C15" s="2"/>
    </row>
    <row r="16" spans="1:8" ht="18.75" customHeight="1" x14ac:dyDescent="0.25">
      <c r="A16" s="23"/>
      <c r="B16" s="23"/>
      <c r="C16" s="2" t="s">
        <v>5</v>
      </c>
      <c r="D16" s="132">
        <v>0.5</v>
      </c>
      <c r="E16" s="133"/>
      <c r="F16" s="27">
        <v>0</v>
      </c>
      <c r="G16" s="27">
        <f>F16+D16</f>
        <v>0.5</v>
      </c>
    </row>
    <row r="17" spans="1:7" ht="10.5" customHeight="1" x14ac:dyDescent="0.25">
      <c r="A17" s="23"/>
      <c r="B17" s="23"/>
      <c r="C17" s="2"/>
      <c r="D17" s="130"/>
      <c r="E17" s="130"/>
      <c r="F17" s="130"/>
      <c r="G17" s="130"/>
    </row>
    <row r="18" spans="1:7" ht="21" customHeight="1" x14ac:dyDescent="0.25">
      <c r="A18" s="23"/>
      <c r="B18" s="23"/>
      <c r="C18" s="2" t="s">
        <v>6</v>
      </c>
      <c r="D18" s="151">
        <f>0+0.125</f>
        <v>0.125</v>
      </c>
      <c r="E18" s="152"/>
      <c r="F18" s="27">
        <v>0</v>
      </c>
      <c r="G18" s="27">
        <f>F18+D18</f>
        <v>0.125</v>
      </c>
    </row>
    <row r="19" spans="1:7" ht="8.25" customHeight="1" x14ac:dyDescent="0.25">
      <c r="A19" s="23"/>
      <c r="B19" s="23"/>
      <c r="C19" s="2"/>
      <c r="D19" s="130"/>
      <c r="E19" s="130"/>
      <c r="F19" s="130"/>
      <c r="G19" s="130"/>
    </row>
    <row r="20" spans="1:7" ht="21" customHeight="1" x14ac:dyDescent="0.25">
      <c r="A20" s="23"/>
      <c r="B20" s="23"/>
      <c r="C20" s="2" t="s">
        <v>7</v>
      </c>
      <c r="D20" s="136">
        <v>0</v>
      </c>
      <c r="E20" s="137"/>
      <c r="F20" s="41">
        <v>0</v>
      </c>
      <c r="G20" s="41">
        <f>F20+D20</f>
        <v>0</v>
      </c>
    </row>
    <row r="21" spans="1:7" ht="7.5" customHeight="1" x14ac:dyDescent="0.25">
      <c r="A21" s="23"/>
      <c r="B21" s="23"/>
      <c r="C21" s="2"/>
      <c r="D21" s="130"/>
      <c r="E21" s="130"/>
      <c r="F21" s="130"/>
      <c r="G21" s="130"/>
    </row>
    <row r="22" spans="1:7" ht="21" customHeight="1" x14ac:dyDescent="0.25">
      <c r="A22" s="23"/>
      <c r="B22" s="23"/>
      <c r="C22" s="2" t="s">
        <v>8</v>
      </c>
      <c r="D22" s="132">
        <f>47.137</f>
        <v>47.137</v>
      </c>
      <c r="E22" s="133"/>
      <c r="F22" s="27">
        <v>0</v>
      </c>
      <c r="G22" s="27">
        <f>F22+D22</f>
        <v>47.137</v>
      </c>
    </row>
    <row r="23" spans="1:7" ht="9" customHeight="1" x14ac:dyDescent="0.25">
      <c r="A23" s="23"/>
      <c r="B23" s="23"/>
      <c r="C23" s="2"/>
      <c r="D23" s="2"/>
    </row>
    <row r="24" spans="1:7" ht="21.75" customHeight="1" x14ac:dyDescent="0.25">
      <c r="A24" s="130">
        <v>5</v>
      </c>
      <c r="B24" s="130"/>
      <c r="C24" s="9" t="s">
        <v>9</v>
      </c>
      <c r="D24" s="9"/>
      <c r="E24" s="6"/>
    </row>
    <row r="25" spans="1:7" x14ac:dyDescent="0.25">
      <c r="C25" s="129" t="s">
        <v>10</v>
      </c>
      <c r="D25" s="129"/>
      <c r="E25" s="129"/>
      <c r="F25" s="129"/>
      <c r="G25" s="129"/>
    </row>
    <row r="26" spans="1:7" s="11" customFormat="1" ht="27" customHeight="1" x14ac:dyDescent="0.25">
      <c r="A26" s="123" t="s">
        <v>11</v>
      </c>
      <c r="B26" s="123"/>
      <c r="C26" s="14" t="s">
        <v>12</v>
      </c>
      <c r="D26" s="124" t="s">
        <v>13</v>
      </c>
      <c r="E26" s="125"/>
      <c r="F26" s="14" t="s">
        <v>14</v>
      </c>
      <c r="G26" s="14" t="s">
        <v>15</v>
      </c>
    </row>
    <row r="27" spans="1:7" x14ac:dyDescent="0.25">
      <c r="A27" s="126"/>
      <c r="B27" s="126"/>
      <c r="C27" s="49">
        <v>0</v>
      </c>
      <c r="D27" s="127">
        <v>0</v>
      </c>
      <c r="E27" s="128"/>
      <c r="F27" s="49">
        <v>0</v>
      </c>
      <c r="G27" s="49">
        <v>0</v>
      </c>
    </row>
    <row r="29" spans="1:7" ht="19.5" customHeight="1" x14ac:dyDescent="0.25">
      <c r="A29" s="120">
        <v>6</v>
      </c>
      <c r="B29" s="120"/>
      <c r="C29" s="4" t="s">
        <v>16</v>
      </c>
      <c r="E29" s="126"/>
      <c r="F29" s="126"/>
      <c r="G29" s="126"/>
    </row>
    <row r="30" spans="1:7" ht="19.5" customHeight="1" x14ac:dyDescent="0.25">
      <c r="E30" s="126"/>
      <c r="F30" s="126"/>
      <c r="G30" s="126"/>
    </row>
    <row r="31" spans="1:7" ht="19.5" customHeight="1" x14ac:dyDescent="0.25">
      <c r="E31" s="126"/>
      <c r="F31" s="126"/>
      <c r="G31" s="126"/>
    </row>
    <row r="33" spans="1:7" x14ac:dyDescent="0.25">
      <c r="A33" s="120">
        <v>7</v>
      </c>
      <c r="B33" s="120"/>
      <c r="C33" s="121" t="s">
        <v>24</v>
      </c>
      <c r="D33" s="121"/>
      <c r="E33" s="121"/>
      <c r="F33" s="121"/>
      <c r="G33" s="121"/>
    </row>
    <row r="34" spans="1:7" ht="9" customHeight="1" thickBot="1" x14ac:dyDescent="0.3">
      <c r="C34" s="8"/>
      <c r="D34" s="8"/>
    </row>
    <row r="35" spans="1:7" ht="17.25" thickTop="1" thickBot="1" x14ac:dyDescent="0.3">
      <c r="B35" s="10"/>
      <c r="C35" s="4" t="s">
        <v>17</v>
      </c>
      <c r="E35" s="10"/>
      <c r="F35" s="118" t="s">
        <v>25</v>
      </c>
      <c r="G35" s="119"/>
    </row>
    <row r="36" spans="1:7" ht="17.25" thickTop="1" thickBot="1" x14ac:dyDescent="0.3">
      <c r="B36" s="10"/>
      <c r="C36" s="4" t="s">
        <v>18</v>
      </c>
      <c r="E36" s="10"/>
      <c r="F36" s="118" t="s">
        <v>26</v>
      </c>
      <c r="G36" s="119"/>
    </row>
    <row r="37" spans="1:7" ht="17.25" thickTop="1" thickBot="1" x14ac:dyDescent="0.3">
      <c r="B37" s="10"/>
      <c r="C37" s="118" t="s">
        <v>19</v>
      </c>
      <c r="D37" s="122"/>
      <c r="E37" s="10"/>
      <c r="F37" s="118" t="s">
        <v>27</v>
      </c>
      <c r="G37" s="119"/>
    </row>
    <row r="38" spans="1:7" ht="17.25" thickTop="1" thickBot="1" x14ac:dyDescent="0.3">
      <c r="B38" s="10"/>
      <c r="C38" s="4" t="s">
        <v>20</v>
      </c>
      <c r="E38" s="10"/>
      <c r="F38" s="118" t="s">
        <v>28</v>
      </c>
      <c r="G38" s="119"/>
    </row>
    <row r="39" spans="1:7" ht="17.25" thickTop="1" thickBot="1" x14ac:dyDescent="0.3">
      <c r="B39" s="10"/>
      <c r="C39" s="4" t="s">
        <v>21</v>
      </c>
      <c r="E39" s="10"/>
      <c r="F39" s="118" t="s">
        <v>29</v>
      </c>
      <c r="G39" s="119"/>
    </row>
    <row r="40" spans="1:7" ht="17.25" thickTop="1" thickBot="1" x14ac:dyDescent="0.3">
      <c r="B40" s="10"/>
      <c r="C40" s="4" t="s">
        <v>22</v>
      </c>
      <c r="E40" s="10"/>
      <c r="F40" s="118" t="s">
        <v>30</v>
      </c>
      <c r="G40" s="119"/>
    </row>
    <row r="41" spans="1:7" ht="17.25" thickTop="1" thickBot="1" x14ac:dyDescent="0.3">
      <c r="B41" s="10"/>
      <c r="C41" s="4" t="s">
        <v>23</v>
      </c>
      <c r="E41" s="10"/>
      <c r="F41" s="118" t="s">
        <v>31</v>
      </c>
      <c r="G41" s="119"/>
    </row>
    <row r="42" spans="1:7" ht="16.5" thickTop="1" x14ac:dyDescent="0.25"/>
  </sheetData>
  <mergeCells count="42">
    <mergeCell ref="F1:G1"/>
    <mergeCell ref="F2:G2"/>
    <mergeCell ref="C3:G3"/>
    <mergeCell ref="C5:G5"/>
    <mergeCell ref="A7:B7"/>
    <mergeCell ref="D7:G7"/>
    <mergeCell ref="D8:G8"/>
    <mergeCell ref="A9:B9"/>
    <mergeCell ref="D9:G9"/>
    <mergeCell ref="D10:G10"/>
    <mergeCell ref="A11:B11"/>
    <mergeCell ref="D11:G11"/>
    <mergeCell ref="C25:G25"/>
    <mergeCell ref="A13:B13"/>
    <mergeCell ref="D13:G13"/>
    <mergeCell ref="D14:E14"/>
    <mergeCell ref="D16:E16"/>
    <mergeCell ref="D17:G17"/>
    <mergeCell ref="D18:E18"/>
    <mergeCell ref="D19:G19"/>
    <mergeCell ref="D21:G21"/>
    <mergeCell ref="A24:B24"/>
    <mergeCell ref="D20:E20"/>
    <mergeCell ref="D22:E22"/>
    <mergeCell ref="A26:B26"/>
    <mergeCell ref="D26:E26"/>
    <mergeCell ref="A27:B27"/>
    <mergeCell ref="D27:E27"/>
    <mergeCell ref="E31:G31"/>
    <mergeCell ref="A29:B29"/>
    <mergeCell ref="E29:G29"/>
    <mergeCell ref="E30:G30"/>
    <mergeCell ref="F38:G38"/>
    <mergeCell ref="F39:G39"/>
    <mergeCell ref="F40:G40"/>
    <mergeCell ref="F41:G41"/>
    <mergeCell ref="A33:B33"/>
    <mergeCell ref="C33:G33"/>
    <mergeCell ref="F35:G35"/>
    <mergeCell ref="F36:G36"/>
    <mergeCell ref="C37:D37"/>
    <mergeCell ref="F37:G37"/>
  </mergeCells>
  <pageMargins left="0.34" right="0.35" top="0.26" bottom="0.26" header="0.16" footer="0.16"/>
  <pageSetup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41"/>
  <sheetViews>
    <sheetView view="pageBreakPreview" topLeftCell="A10" zoomScaleSheetLayoutView="100" workbookViewId="0">
      <selection activeCell="C27" sqref="C27"/>
    </sheetView>
  </sheetViews>
  <sheetFormatPr defaultColWidth="9.140625" defaultRowHeight="15.75" x14ac:dyDescent="0.25"/>
  <cols>
    <col min="1" max="1" width="2.7109375" style="24" bestFit="1" customWidth="1"/>
    <col min="2" max="2" width="3.140625" style="24" customWidth="1"/>
    <col min="3" max="3" width="46.140625" style="4" customWidth="1"/>
    <col min="4" max="5" width="6.7109375" style="4" customWidth="1"/>
    <col min="6" max="6" width="16.28515625" style="4" customWidth="1"/>
    <col min="7" max="7" width="17" style="36" customWidth="1"/>
    <col min="8" max="16384" width="9.140625" style="4"/>
  </cols>
  <sheetData>
    <row r="1" spans="1:8" x14ac:dyDescent="0.25">
      <c r="F1" s="145" t="s">
        <v>4</v>
      </c>
      <c r="G1" s="145"/>
    </row>
    <row r="2" spans="1:8" x14ac:dyDescent="0.25">
      <c r="F2" s="145" t="s">
        <v>78</v>
      </c>
      <c r="G2" s="145"/>
    </row>
    <row r="3" spans="1:8" ht="33" customHeight="1" x14ac:dyDescent="0.25">
      <c r="C3" s="146" t="s">
        <v>32</v>
      </c>
      <c r="D3" s="147"/>
      <c r="E3" s="147"/>
      <c r="F3" s="147"/>
      <c r="G3" s="147"/>
    </row>
    <row r="4" spans="1:8" ht="10.5" customHeight="1" x14ac:dyDescent="0.25">
      <c r="C4" s="13"/>
      <c r="D4" s="24"/>
      <c r="E4" s="24"/>
      <c r="F4" s="24"/>
    </row>
    <row r="5" spans="1:8" ht="33" customHeight="1" x14ac:dyDescent="0.25">
      <c r="C5" s="146" t="s">
        <v>33</v>
      </c>
      <c r="D5" s="146"/>
      <c r="E5" s="146"/>
      <c r="F5" s="146"/>
      <c r="G5" s="146"/>
    </row>
    <row r="6" spans="1:8" ht="9.75" customHeight="1" x14ac:dyDescent="0.25"/>
    <row r="7" spans="1:8" ht="22.5" customHeight="1" x14ac:dyDescent="0.25">
      <c r="A7" s="130">
        <v>1</v>
      </c>
      <c r="B7" s="130"/>
      <c r="C7" s="2" t="s">
        <v>0</v>
      </c>
      <c r="D7" s="148" t="s">
        <v>115</v>
      </c>
      <c r="E7" s="148"/>
      <c r="F7" s="148"/>
      <c r="G7" s="148"/>
      <c r="H7" s="7"/>
    </row>
    <row r="8" spans="1:8" ht="9.75" customHeight="1" x14ac:dyDescent="0.25">
      <c r="A8" s="23"/>
      <c r="B8" s="23"/>
      <c r="C8" s="2"/>
      <c r="D8" s="130"/>
      <c r="E8" s="130"/>
      <c r="F8" s="130"/>
      <c r="G8" s="130"/>
      <c r="H8" s="7"/>
    </row>
    <row r="9" spans="1:8" ht="78.75" customHeight="1" x14ac:dyDescent="0.25">
      <c r="A9" s="130">
        <v>2</v>
      </c>
      <c r="B9" s="130"/>
      <c r="C9" s="2" t="s">
        <v>1</v>
      </c>
      <c r="D9" s="149" t="s">
        <v>50</v>
      </c>
      <c r="E9" s="149"/>
      <c r="F9" s="149"/>
      <c r="G9" s="149"/>
      <c r="H9" s="7"/>
    </row>
    <row r="10" spans="1:8" ht="15.75" customHeight="1" x14ac:dyDescent="0.25">
      <c r="A10" s="23"/>
      <c r="B10" s="23"/>
      <c r="C10" s="2"/>
      <c r="D10" s="130"/>
      <c r="E10" s="130"/>
      <c r="F10" s="130"/>
      <c r="G10" s="130"/>
      <c r="H10" s="7"/>
    </row>
    <row r="11" spans="1:8" ht="21" customHeight="1" x14ac:dyDescent="0.25">
      <c r="A11" s="130">
        <v>3</v>
      </c>
      <c r="B11" s="130"/>
      <c r="C11" s="2" t="s">
        <v>2</v>
      </c>
      <c r="D11" s="150" t="s">
        <v>51</v>
      </c>
      <c r="E11" s="150"/>
      <c r="F11" s="150"/>
      <c r="G11" s="150"/>
      <c r="H11" s="7"/>
    </row>
    <row r="12" spans="1:8" ht="8.25" customHeight="1" x14ac:dyDescent="0.25">
      <c r="A12" s="23"/>
      <c r="B12" s="23"/>
      <c r="C12" s="2"/>
      <c r="D12" s="21"/>
      <c r="E12" s="21"/>
      <c r="F12" s="21"/>
      <c r="G12" s="34"/>
      <c r="H12" s="7"/>
    </row>
    <row r="13" spans="1:8" ht="13.5" customHeight="1" x14ac:dyDescent="0.25">
      <c r="A13" s="130">
        <v>4</v>
      </c>
      <c r="B13" s="130"/>
      <c r="C13" s="2" t="s">
        <v>39</v>
      </c>
      <c r="D13" s="131"/>
      <c r="E13" s="131"/>
      <c r="F13" s="131"/>
      <c r="G13" s="131"/>
      <c r="H13" s="7"/>
    </row>
    <row r="14" spans="1:8" ht="21" customHeight="1" x14ac:dyDescent="0.25">
      <c r="A14" s="23"/>
      <c r="B14" s="23"/>
      <c r="C14" s="2"/>
      <c r="D14" s="134" t="s">
        <v>42</v>
      </c>
      <c r="E14" s="135"/>
      <c r="F14" s="37" t="s">
        <v>35</v>
      </c>
      <c r="G14" s="37" t="s">
        <v>40</v>
      </c>
      <c r="H14" s="7"/>
    </row>
    <row r="15" spans="1:8" ht="9.75" customHeight="1" x14ac:dyDescent="0.25">
      <c r="A15" s="23"/>
      <c r="B15" s="23"/>
      <c r="C15" s="2"/>
    </row>
    <row r="16" spans="1:8" ht="18.75" customHeight="1" x14ac:dyDescent="0.25">
      <c r="A16" s="23"/>
      <c r="B16" s="23"/>
      <c r="C16" s="2" t="s">
        <v>5</v>
      </c>
      <c r="D16" s="132">
        <v>8.4</v>
      </c>
      <c r="E16" s="133"/>
      <c r="F16" s="30">
        <v>26.978999999999999</v>
      </c>
      <c r="G16" s="37">
        <f>D16+F16</f>
        <v>35.378999999999998</v>
      </c>
    </row>
    <row r="17" spans="1:7" ht="10.5" customHeight="1" x14ac:dyDescent="0.25">
      <c r="A17" s="23"/>
      <c r="B17" s="23"/>
      <c r="C17" s="2"/>
      <c r="D17" s="130"/>
      <c r="E17" s="130"/>
      <c r="F17" s="130"/>
      <c r="G17" s="130"/>
    </row>
    <row r="18" spans="1:7" ht="21" customHeight="1" x14ac:dyDescent="0.25">
      <c r="A18" s="23"/>
      <c r="B18" s="23"/>
      <c r="C18" s="2" t="s">
        <v>6</v>
      </c>
      <c r="D18" s="132">
        <v>2.8</v>
      </c>
      <c r="E18" s="133"/>
      <c r="F18" s="27">
        <v>0</v>
      </c>
      <c r="G18" s="27">
        <f>D18+F18</f>
        <v>2.8</v>
      </c>
    </row>
    <row r="19" spans="1:7" ht="8.25" customHeight="1" x14ac:dyDescent="0.25">
      <c r="A19" s="23"/>
      <c r="B19" s="23"/>
      <c r="C19" s="2"/>
      <c r="D19" s="130"/>
      <c r="E19" s="130"/>
      <c r="F19" s="130"/>
      <c r="G19" s="130"/>
    </row>
    <row r="20" spans="1:7" ht="21" customHeight="1" x14ac:dyDescent="0.25">
      <c r="A20" s="23"/>
      <c r="B20" s="23"/>
      <c r="C20" s="2" t="s">
        <v>7</v>
      </c>
      <c r="D20" s="136">
        <v>0</v>
      </c>
      <c r="E20" s="137"/>
      <c r="F20" s="41">
        <v>0</v>
      </c>
      <c r="G20" s="41">
        <v>0</v>
      </c>
    </row>
    <row r="21" spans="1:7" ht="7.5" customHeight="1" x14ac:dyDescent="0.25">
      <c r="A21" s="23"/>
      <c r="B21" s="23"/>
      <c r="C21" s="2"/>
      <c r="D21" s="130"/>
      <c r="E21" s="130"/>
      <c r="F21" s="130"/>
      <c r="G21" s="130"/>
    </row>
    <row r="22" spans="1:7" ht="21" customHeight="1" x14ac:dyDescent="0.25">
      <c r="A22" s="23"/>
      <c r="B22" s="23"/>
      <c r="C22" s="2" t="s">
        <v>8</v>
      </c>
      <c r="D22" s="132">
        <f>56.955+7.616</f>
        <v>64.570999999999998</v>
      </c>
      <c r="E22" s="133"/>
      <c r="F22" s="27">
        <v>0.05</v>
      </c>
      <c r="G22" s="27">
        <f>D22+F22</f>
        <v>64.620999999999995</v>
      </c>
    </row>
    <row r="23" spans="1:7" ht="9" customHeight="1" x14ac:dyDescent="0.25">
      <c r="A23" s="23"/>
      <c r="B23" s="23"/>
      <c r="C23" s="2"/>
      <c r="D23" s="2"/>
    </row>
    <row r="24" spans="1:7" ht="21.75" customHeight="1" x14ac:dyDescent="0.25">
      <c r="A24" s="130">
        <v>5</v>
      </c>
      <c r="B24" s="130"/>
      <c r="C24" s="9" t="s">
        <v>9</v>
      </c>
      <c r="D24" s="9"/>
      <c r="E24" s="6"/>
    </row>
    <row r="25" spans="1:7" x14ac:dyDescent="0.25">
      <c r="C25" s="129" t="s">
        <v>10</v>
      </c>
      <c r="D25" s="129"/>
      <c r="E25" s="129"/>
      <c r="F25" s="129"/>
      <c r="G25" s="129"/>
    </row>
    <row r="26" spans="1:7" s="11" customFormat="1" ht="27" customHeight="1" x14ac:dyDescent="0.25">
      <c r="A26" s="123" t="s">
        <v>11</v>
      </c>
      <c r="B26" s="123"/>
      <c r="C26" s="14" t="s">
        <v>12</v>
      </c>
      <c r="D26" s="124" t="s">
        <v>13</v>
      </c>
      <c r="E26" s="125"/>
      <c r="F26" s="14" t="s">
        <v>14</v>
      </c>
      <c r="G26" s="14" t="s">
        <v>15</v>
      </c>
    </row>
    <row r="27" spans="1:7" x14ac:dyDescent="0.25">
      <c r="A27" s="126"/>
      <c r="B27" s="126"/>
      <c r="C27" s="56"/>
      <c r="D27" s="126"/>
      <c r="E27" s="126"/>
      <c r="F27" s="5"/>
      <c r="G27" s="55"/>
    </row>
    <row r="28" spans="1:7" ht="19.5" customHeight="1" x14ac:dyDescent="0.25">
      <c r="A28" s="120">
        <v>6</v>
      </c>
      <c r="B28" s="120"/>
      <c r="C28" s="4" t="s">
        <v>16</v>
      </c>
      <c r="E28" s="153"/>
      <c r="F28" s="153"/>
      <c r="G28" s="153"/>
    </row>
    <row r="29" spans="1:7" ht="19.5" customHeight="1" x14ac:dyDescent="0.25">
      <c r="E29" s="126"/>
      <c r="F29" s="126"/>
      <c r="G29" s="126"/>
    </row>
    <row r="30" spans="1:7" ht="19.5" customHeight="1" x14ac:dyDescent="0.25">
      <c r="E30" s="126"/>
      <c r="F30" s="126"/>
      <c r="G30" s="126"/>
    </row>
    <row r="32" spans="1:7" x14ac:dyDescent="0.25">
      <c r="A32" s="120">
        <v>7</v>
      </c>
      <c r="B32" s="120"/>
      <c r="C32" s="121" t="s">
        <v>24</v>
      </c>
      <c r="D32" s="121"/>
      <c r="E32" s="121"/>
      <c r="F32" s="121"/>
      <c r="G32" s="121"/>
    </row>
    <row r="33" spans="2:7" ht="9" customHeight="1" thickBot="1" x14ac:dyDescent="0.3">
      <c r="C33" s="8"/>
      <c r="D33" s="8"/>
    </row>
    <row r="34" spans="2:7" ht="17.25" thickTop="1" thickBot="1" x14ac:dyDescent="0.3">
      <c r="B34" s="10"/>
      <c r="C34" s="4" t="s">
        <v>17</v>
      </c>
      <c r="E34" s="10"/>
      <c r="F34" s="118" t="s">
        <v>25</v>
      </c>
      <c r="G34" s="119"/>
    </row>
    <row r="35" spans="2:7" ht="17.25" thickTop="1" thickBot="1" x14ac:dyDescent="0.3">
      <c r="B35" s="10"/>
      <c r="C35" s="4" t="s">
        <v>18</v>
      </c>
      <c r="E35" s="10"/>
      <c r="F35" s="118" t="s">
        <v>26</v>
      </c>
      <c r="G35" s="119"/>
    </row>
    <row r="36" spans="2:7" ht="17.25" thickTop="1" thickBot="1" x14ac:dyDescent="0.3">
      <c r="B36" s="10"/>
      <c r="C36" s="118" t="s">
        <v>19</v>
      </c>
      <c r="D36" s="122"/>
      <c r="E36" s="10"/>
      <c r="F36" s="118" t="s">
        <v>27</v>
      </c>
      <c r="G36" s="119"/>
    </row>
    <row r="37" spans="2:7" ht="17.25" thickTop="1" thickBot="1" x14ac:dyDescent="0.3">
      <c r="B37" s="10"/>
      <c r="C37" s="4" t="s">
        <v>20</v>
      </c>
      <c r="E37" s="10"/>
      <c r="F37" s="118" t="s">
        <v>28</v>
      </c>
      <c r="G37" s="119"/>
    </row>
    <row r="38" spans="2:7" ht="17.25" thickTop="1" thickBot="1" x14ac:dyDescent="0.3">
      <c r="B38" s="10"/>
      <c r="C38" s="4" t="s">
        <v>21</v>
      </c>
      <c r="E38" s="10"/>
      <c r="F38" s="118" t="s">
        <v>29</v>
      </c>
      <c r="G38" s="119"/>
    </row>
    <row r="39" spans="2:7" ht="17.25" thickTop="1" thickBot="1" x14ac:dyDescent="0.3">
      <c r="B39" s="10"/>
      <c r="C39" s="4" t="s">
        <v>22</v>
      </c>
      <c r="E39" s="10"/>
      <c r="F39" s="118" t="s">
        <v>30</v>
      </c>
      <c r="G39" s="119"/>
    </row>
    <row r="40" spans="2:7" ht="17.25" thickTop="1" thickBot="1" x14ac:dyDescent="0.3">
      <c r="B40" s="10"/>
      <c r="C40" s="4" t="s">
        <v>23</v>
      </c>
      <c r="E40" s="10"/>
      <c r="F40" s="118" t="s">
        <v>31</v>
      </c>
      <c r="G40" s="119"/>
    </row>
    <row r="41" spans="2:7" ht="16.5" thickTop="1" x14ac:dyDescent="0.25">
      <c r="F41" s="25"/>
    </row>
  </sheetData>
  <mergeCells count="42">
    <mergeCell ref="D14:E14"/>
    <mergeCell ref="D16:E16"/>
    <mergeCell ref="D17:G17"/>
    <mergeCell ref="D18:E18"/>
    <mergeCell ref="D19:G19"/>
    <mergeCell ref="A13:B13"/>
    <mergeCell ref="D8:G8"/>
    <mergeCell ref="A9:B9"/>
    <mergeCell ref="D9:G9"/>
    <mergeCell ref="D10:G10"/>
    <mergeCell ref="A11:B11"/>
    <mergeCell ref="D11:G11"/>
    <mergeCell ref="D13:G13"/>
    <mergeCell ref="F1:G1"/>
    <mergeCell ref="F2:G2"/>
    <mergeCell ref="C3:G3"/>
    <mergeCell ref="C5:G5"/>
    <mergeCell ref="A7:B7"/>
    <mergeCell ref="D7:G7"/>
    <mergeCell ref="D20:E20"/>
    <mergeCell ref="D22:E22"/>
    <mergeCell ref="A26:B26"/>
    <mergeCell ref="D26:E26"/>
    <mergeCell ref="E30:G30"/>
    <mergeCell ref="A28:B28"/>
    <mergeCell ref="E28:G28"/>
    <mergeCell ref="E29:G29"/>
    <mergeCell ref="D27:E27"/>
    <mergeCell ref="A27:B27"/>
    <mergeCell ref="C25:G25"/>
    <mergeCell ref="D21:G21"/>
    <mergeCell ref="A24:B24"/>
    <mergeCell ref="F37:G37"/>
    <mergeCell ref="F38:G38"/>
    <mergeCell ref="F39:G39"/>
    <mergeCell ref="F40:G40"/>
    <mergeCell ref="A32:B32"/>
    <mergeCell ref="C32:G32"/>
    <mergeCell ref="F34:G34"/>
    <mergeCell ref="F35:G35"/>
    <mergeCell ref="C36:D36"/>
    <mergeCell ref="F36:G36"/>
  </mergeCells>
  <pageMargins left="0.34" right="0.35" top="0.26" bottom="0.26" header="0.16" footer="0.16"/>
  <pageSetup scale="9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41"/>
  <sheetViews>
    <sheetView view="pageBreakPreview" topLeftCell="A10" zoomScaleSheetLayoutView="100" workbookViewId="0">
      <selection activeCell="A27" sqref="A27:G27"/>
    </sheetView>
  </sheetViews>
  <sheetFormatPr defaultColWidth="9.140625" defaultRowHeight="15.75" x14ac:dyDescent="0.25"/>
  <cols>
    <col min="1" max="1" width="2.7109375" style="17" bestFit="1" customWidth="1"/>
    <col min="2" max="2" width="3.140625" style="17" customWidth="1"/>
    <col min="3" max="3" width="46.140625" style="4" customWidth="1"/>
    <col min="4" max="4" width="6.7109375" style="4" customWidth="1"/>
    <col min="5" max="5" width="5.5703125" style="4" customWidth="1"/>
    <col min="6" max="6" width="18.85546875" style="36" bestFit="1" customWidth="1"/>
    <col min="7" max="7" width="15.7109375" style="36" customWidth="1"/>
    <col min="8" max="8" width="15.7109375" style="66" customWidth="1"/>
    <col min="9" max="16384" width="9.140625" style="4"/>
  </cols>
  <sheetData>
    <row r="1" spans="1:9" x14ac:dyDescent="0.25">
      <c r="F1" s="145" t="s">
        <v>4</v>
      </c>
      <c r="G1" s="145"/>
      <c r="H1" s="70"/>
    </row>
    <row r="2" spans="1:9" x14ac:dyDescent="0.25">
      <c r="F2" s="145" t="s">
        <v>78</v>
      </c>
      <c r="G2" s="145"/>
      <c r="H2" s="70"/>
    </row>
    <row r="3" spans="1:9" ht="33" customHeight="1" x14ac:dyDescent="0.25">
      <c r="C3" s="146" t="s">
        <v>32</v>
      </c>
      <c r="D3" s="147"/>
      <c r="E3" s="147"/>
      <c r="F3" s="147"/>
      <c r="G3" s="147"/>
      <c r="H3" s="72"/>
    </row>
    <row r="4" spans="1:9" ht="10.5" customHeight="1" x14ac:dyDescent="0.25">
      <c r="C4" s="13"/>
      <c r="D4" s="17"/>
      <c r="E4" s="17"/>
    </row>
    <row r="5" spans="1:9" ht="33" customHeight="1" x14ac:dyDescent="0.25">
      <c r="C5" s="146" t="s">
        <v>33</v>
      </c>
      <c r="D5" s="146"/>
      <c r="E5" s="146"/>
      <c r="F5" s="146"/>
      <c r="G5" s="146"/>
      <c r="H5" s="71"/>
    </row>
    <row r="6" spans="1:9" ht="9.75" customHeight="1" x14ac:dyDescent="0.25"/>
    <row r="7" spans="1:9" ht="22.5" customHeight="1" x14ac:dyDescent="0.25">
      <c r="A7" s="130">
        <v>1</v>
      </c>
      <c r="B7" s="130"/>
      <c r="C7" s="2" t="s">
        <v>0</v>
      </c>
      <c r="D7" s="148" t="s">
        <v>116</v>
      </c>
      <c r="E7" s="148"/>
      <c r="F7" s="148"/>
      <c r="G7" s="148"/>
      <c r="H7" s="73"/>
      <c r="I7" s="7"/>
    </row>
    <row r="8" spans="1:9" ht="9.75" customHeight="1" x14ac:dyDescent="0.25">
      <c r="A8" s="16"/>
      <c r="B8" s="16"/>
      <c r="C8" s="2"/>
      <c r="D8" s="130"/>
      <c r="E8" s="130"/>
      <c r="F8" s="130"/>
      <c r="G8" s="130"/>
      <c r="H8" s="68"/>
      <c r="I8" s="7"/>
    </row>
    <row r="9" spans="1:9" ht="81.75" customHeight="1" x14ac:dyDescent="0.25">
      <c r="A9" s="130">
        <v>2</v>
      </c>
      <c r="B9" s="130"/>
      <c r="C9" s="2" t="s">
        <v>1</v>
      </c>
      <c r="D9" s="149" t="s">
        <v>75</v>
      </c>
      <c r="E9" s="149"/>
      <c r="F9" s="149"/>
      <c r="G9" s="149"/>
      <c r="H9" s="74"/>
      <c r="I9" s="7"/>
    </row>
    <row r="10" spans="1:9" ht="9.75" customHeight="1" x14ac:dyDescent="0.25">
      <c r="A10" s="16"/>
      <c r="B10" s="16"/>
      <c r="C10" s="2"/>
      <c r="D10" s="130"/>
      <c r="E10" s="130"/>
      <c r="F10" s="130"/>
      <c r="G10" s="130"/>
      <c r="H10" s="68"/>
      <c r="I10" s="7"/>
    </row>
    <row r="11" spans="1:9" ht="21" customHeight="1" x14ac:dyDescent="0.25">
      <c r="A11" s="130">
        <v>3</v>
      </c>
      <c r="B11" s="130"/>
      <c r="C11" s="2" t="s">
        <v>2</v>
      </c>
      <c r="D11" s="150" t="s">
        <v>37</v>
      </c>
      <c r="E11" s="150"/>
      <c r="F11" s="150"/>
      <c r="G11" s="150"/>
      <c r="H11" s="69"/>
      <c r="I11" s="7"/>
    </row>
    <row r="12" spans="1:9" ht="8.25" customHeight="1" x14ac:dyDescent="0.25">
      <c r="A12" s="16"/>
      <c r="B12" s="16"/>
      <c r="C12" s="2"/>
      <c r="D12" s="21"/>
      <c r="E12" s="21"/>
      <c r="F12" s="34"/>
      <c r="G12" s="34"/>
      <c r="H12" s="69"/>
      <c r="I12" s="7"/>
    </row>
    <row r="13" spans="1:9" ht="21" customHeight="1" x14ac:dyDescent="0.25">
      <c r="A13" s="130">
        <v>4</v>
      </c>
      <c r="B13" s="130"/>
      <c r="C13" s="2" t="s">
        <v>3</v>
      </c>
      <c r="D13" s="150"/>
      <c r="E13" s="150"/>
      <c r="F13" s="150"/>
      <c r="G13" s="150"/>
      <c r="H13" s="69"/>
      <c r="I13" s="7"/>
    </row>
    <row r="14" spans="1:9" ht="9.75" customHeight="1" x14ac:dyDescent="0.25">
      <c r="A14" s="16"/>
      <c r="B14" s="16"/>
      <c r="C14" s="2"/>
      <c r="D14" s="130"/>
      <c r="E14" s="130"/>
      <c r="F14" s="130"/>
      <c r="G14" s="130"/>
      <c r="H14" s="68"/>
    </row>
    <row r="15" spans="1:9" ht="21" customHeight="1" x14ac:dyDescent="0.25">
      <c r="A15" s="32"/>
      <c r="B15" s="32"/>
      <c r="C15" s="2"/>
      <c r="D15" s="134" t="s">
        <v>42</v>
      </c>
      <c r="E15" s="135"/>
      <c r="F15" s="37" t="s">
        <v>35</v>
      </c>
      <c r="G15" s="37" t="s">
        <v>40</v>
      </c>
      <c r="H15" s="74"/>
      <c r="I15" s="7"/>
    </row>
    <row r="16" spans="1:9" ht="18.75" customHeight="1" x14ac:dyDescent="0.25">
      <c r="A16" s="16"/>
      <c r="B16" s="16"/>
      <c r="C16" s="2" t="s">
        <v>5</v>
      </c>
      <c r="D16" s="134">
        <v>10.537000000000001</v>
      </c>
      <c r="E16" s="135"/>
      <c r="F16" s="27">
        <v>1.5</v>
      </c>
      <c r="G16" s="27">
        <f>F16+D16</f>
        <v>12.037000000000001</v>
      </c>
      <c r="H16" s="75"/>
      <c r="I16" s="39"/>
    </row>
    <row r="17" spans="1:9" ht="10.5" customHeight="1" x14ac:dyDescent="0.25">
      <c r="A17" s="16"/>
      <c r="B17" s="16"/>
      <c r="C17" s="2"/>
      <c r="D17" s="130"/>
      <c r="E17" s="130"/>
      <c r="F17" s="130"/>
      <c r="G17" s="130"/>
      <c r="H17" s="68"/>
    </row>
    <row r="18" spans="1:9" ht="21" customHeight="1" x14ac:dyDescent="0.25">
      <c r="A18" s="16"/>
      <c r="B18" s="16"/>
      <c r="C18" s="2" t="s">
        <v>6</v>
      </c>
      <c r="D18" s="134">
        <f>2.634+2.634</f>
        <v>5.2679999999999998</v>
      </c>
      <c r="E18" s="135"/>
      <c r="F18" s="27">
        <v>0.375</v>
      </c>
      <c r="G18" s="27">
        <f>F18+D18</f>
        <v>5.6429999999999998</v>
      </c>
      <c r="H18" s="75"/>
    </row>
    <row r="19" spans="1:9" ht="8.25" customHeight="1" x14ac:dyDescent="0.25">
      <c r="A19" s="16"/>
      <c r="B19" s="16"/>
      <c r="C19" s="2"/>
      <c r="D19" s="130"/>
      <c r="E19" s="130"/>
      <c r="F19" s="130"/>
      <c r="G19" s="130"/>
      <c r="H19" s="68"/>
    </row>
    <row r="20" spans="1:9" ht="21" customHeight="1" x14ac:dyDescent="0.25">
      <c r="A20" s="16"/>
      <c r="B20" s="16"/>
      <c r="C20" s="2" t="s">
        <v>7</v>
      </c>
      <c r="D20" s="159">
        <v>0</v>
      </c>
      <c r="E20" s="160"/>
      <c r="F20" s="62">
        <v>0</v>
      </c>
      <c r="G20" s="62">
        <f>F20+D20</f>
        <v>0</v>
      </c>
      <c r="H20" s="76"/>
    </row>
    <row r="21" spans="1:9" ht="7.5" customHeight="1" x14ac:dyDescent="0.25">
      <c r="A21" s="16"/>
      <c r="B21" s="16"/>
      <c r="C21" s="2"/>
      <c r="D21" s="158"/>
      <c r="E21" s="158"/>
      <c r="F21" s="158"/>
      <c r="G21" s="158"/>
      <c r="H21" s="68"/>
    </row>
    <row r="22" spans="1:9" ht="21" customHeight="1" x14ac:dyDescent="0.25">
      <c r="A22" s="16"/>
      <c r="B22" s="16"/>
      <c r="C22" s="2" t="s">
        <v>8</v>
      </c>
      <c r="D22" s="151">
        <f>14.445+15.027+2.627</f>
        <v>32.099000000000004</v>
      </c>
      <c r="E22" s="169"/>
      <c r="F22" s="107">
        <f>1.919+0</f>
        <v>1.919</v>
      </c>
      <c r="G22" s="61">
        <f>F22+D22</f>
        <v>34.018000000000001</v>
      </c>
      <c r="H22" s="75"/>
      <c r="I22" s="4">
        <v>15.026</v>
      </c>
    </row>
    <row r="23" spans="1:9" ht="9" customHeight="1" x14ac:dyDescent="0.25">
      <c r="A23" s="16"/>
      <c r="B23" s="16"/>
      <c r="C23" s="2"/>
      <c r="D23" s="2"/>
    </row>
    <row r="24" spans="1:9" ht="21.75" customHeight="1" x14ac:dyDescent="0.25">
      <c r="A24" s="130">
        <v>5</v>
      </c>
      <c r="B24" s="130"/>
      <c r="C24" s="9" t="s">
        <v>9</v>
      </c>
      <c r="D24" s="9"/>
      <c r="E24" s="6" t="s">
        <v>70</v>
      </c>
      <c r="I24" s="4">
        <v>16.349</v>
      </c>
    </row>
    <row r="25" spans="1:9" x14ac:dyDescent="0.25">
      <c r="C25" s="129" t="s">
        <v>10</v>
      </c>
      <c r="D25" s="129"/>
      <c r="E25" s="129"/>
      <c r="F25" s="129"/>
      <c r="G25" s="129"/>
      <c r="H25" s="77"/>
      <c r="I25" s="39">
        <f>I22+I24</f>
        <v>31.375</v>
      </c>
    </row>
    <row r="26" spans="1:9" s="11" customFormat="1" ht="27" customHeight="1" x14ac:dyDescent="0.25">
      <c r="A26" s="123" t="s">
        <v>11</v>
      </c>
      <c r="B26" s="123"/>
      <c r="C26" s="14" t="s">
        <v>12</v>
      </c>
      <c r="D26" s="124" t="s">
        <v>13</v>
      </c>
      <c r="E26" s="125"/>
      <c r="F26" s="14" t="s">
        <v>14</v>
      </c>
      <c r="G26" s="14" t="s">
        <v>15</v>
      </c>
      <c r="H26" s="58"/>
    </row>
    <row r="27" spans="1:9" x14ac:dyDescent="0.25">
      <c r="A27" s="126"/>
      <c r="B27" s="126"/>
      <c r="C27" s="5"/>
      <c r="D27" s="126"/>
      <c r="E27" s="126"/>
      <c r="F27" s="83"/>
      <c r="G27" s="50"/>
      <c r="H27" s="43"/>
    </row>
    <row r="28" spans="1:9" ht="19.5" customHeight="1" x14ac:dyDescent="0.25">
      <c r="A28" s="120">
        <v>6</v>
      </c>
      <c r="B28" s="120"/>
      <c r="C28" s="4" t="s">
        <v>16</v>
      </c>
      <c r="E28" s="153"/>
      <c r="F28" s="153"/>
      <c r="G28" s="153"/>
      <c r="H28" s="43"/>
    </row>
    <row r="29" spans="1:9" ht="19.5" customHeight="1" x14ac:dyDescent="0.25">
      <c r="E29" s="126"/>
      <c r="F29" s="126"/>
      <c r="G29" s="126"/>
      <c r="H29" s="43"/>
    </row>
    <row r="30" spans="1:9" ht="19.5" customHeight="1" x14ac:dyDescent="0.25">
      <c r="E30" s="126"/>
      <c r="F30" s="126"/>
      <c r="G30" s="126"/>
      <c r="H30" s="43"/>
    </row>
    <row r="32" spans="1:9" x14ac:dyDescent="0.25">
      <c r="A32" s="120">
        <v>7</v>
      </c>
      <c r="B32" s="120"/>
      <c r="C32" s="121" t="s">
        <v>24</v>
      </c>
      <c r="D32" s="121"/>
      <c r="E32" s="121"/>
      <c r="F32" s="121"/>
      <c r="G32" s="121"/>
      <c r="H32" s="67"/>
    </row>
    <row r="33" spans="2:8" ht="9" customHeight="1" thickBot="1" x14ac:dyDescent="0.3">
      <c r="C33" s="8"/>
      <c r="D33" s="8"/>
    </row>
    <row r="34" spans="2:8" ht="17.25" thickTop="1" thickBot="1" x14ac:dyDescent="0.3">
      <c r="B34" s="10"/>
      <c r="C34" s="4" t="s">
        <v>17</v>
      </c>
      <c r="E34" s="10"/>
      <c r="F34" s="118" t="s">
        <v>25</v>
      </c>
      <c r="G34" s="119"/>
      <c r="H34" s="65"/>
    </row>
    <row r="35" spans="2:8" ht="17.25" thickTop="1" thickBot="1" x14ac:dyDescent="0.3">
      <c r="B35" s="10"/>
      <c r="C35" s="4" t="s">
        <v>18</v>
      </c>
      <c r="E35" s="10"/>
      <c r="F35" s="118" t="s">
        <v>26</v>
      </c>
      <c r="G35" s="119"/>
      <c r="H35" s="65"/>
    </row>
    <row r="36" spans="2:8" ht="17.25" thickTop="1" thickBot="1" x14ac:dyDescent="0.3">
      <c r="B36" s="10"/>
      <c r="C36" s="118" t="s">
        <v>19</v>
      </c>
      <c r="D36" s="122"/>
      <c r="E36" s="10"/>
      <c r="F36" s="118" t="s">
        <v>27</v>
      </c>
      <c r="G36" s="119"/>
      <c r="H36" s="65"/>
    </row>
    <row r="37" spans="2:8" ht="17.25" thickTop="1" thickBot="1" x14ac:dyDescent="0.3">
      <c r="B37" s="10"/>
      <c r="C37" s="4" t="s">
        <v>20</v>
      </c>
      <c r="E37" s="10"/>
      <c r="F37" s="118" t="s">
        <v>28</v>
      </c>
      <c r="G37" s="119"/>
      <c r="H37" s="65"/>
    </row>
    <row r="38" spans="2:8" ht="17.25" thickTop="1" thickBot="1" x14ac:dyDescent="0.3">
      <c r="B38" s="10"/>
      <c r="C38" s="4" t="s">
        <v>21</v>
      </c>
      <c r="E38" s="10"/>
      <c r="F38" s="118" t="s">
        <v>29</v>
      </c>
      <c r="G38" s="119"/>
      <c r="H38" s="65"/>
    </row>
    <row r="39" spans="2:8" ht="17.25" thickTop="1" thickBot="1" x14ac:dyDescent="0.3">
      <c r="B39" s="10"/>
      <c r="C39" s="4" t="s">
        <v>22</v>
      </c>
      <c r="E39" s="10"/>
      <c r="F39" s="118" t="s">
        <v>30</v>
      </c>
      <c r="G39" s="119"/>
      <c r="H39" s="65"/>
    </row>
    <row r="40" spans="2:8" ht="17.25" thickTop="1" thickBot="1" x14ac:dyDescent="0.3">
      <c r="B40" s="10"/>
      <c r="C40" s="4" t="s">
        <v>23</v>
      </c>
      <c r="E40" s="10"/>
      <c r="F40" s="118" t="s">
        <v>31</v>
      </c>
      <c r="G40" s="119"/>
      <c r="H40" s="65"/>
    </row>
    <row r="41" spans="2:8" ht="16.5" thickTop="1" x14ac:dyDescent="0.25"/>
  </sheetData>
  <mergeCells count="43">
    <mergeCell ref="F37:G37"/>
    <mergeCell ref="F38:G38"/>
    <mergeCell ref="F39:G39"/>
    <mergeCell ref="F40:G40"/>
    <mergeCell ref="D18:E18"/>
    <mergeCell ref="E30:G30"/>
    <mergeCell ref="D19:G19"/>
    <mergeCell ref="D21:G21"/>
    <mergeCell ref="D20:E20"/>
    <mergeCell ref="D22:E22"/>
    <mergeCell ref="A32:B32"/>
    <mergeCell ref="C32:G32"/>
    <mergeCell ref="F34:G34"/>
    <mergeCell ref="F35:G35"/>
    <mergeCell ref="C36:D36"/>
    <mergeCell ref="F36:G36"/>
    <mergeCell ref="A28:B28"/>
    <mergeCell ref="E28:G28"/>
    <mergeCell ref="E29:G29"/>
    <mergeCell ref="A26:B26"/>
    <mergeCell ref="D26:E26"/>
    <mergeCell ref="A27:B27"/>
    <mergeCell ref="D27:E27"/>
    <mergeCell ref="A24:B24"/>
    <mergeCell ref="C25:G25"/>
    <mergeCell ref="A13:B13"/>
    <mergeCell ref="D13:G13"/>
    <mergeCell ref="D14:G14"/>
    <mergeCell ref="D16:E16"/>
    <mergeCell ref="D17:G17"/>
    <mergeCell ref="D15:E15"/>
    <mergeCell ref="D8:G8"/>
    <mergeCell ref="A9:B9"/>
    <mergeCell ref="D9:G9"/>
    <mergeCell ref="D10:G10"/>
    <mergeCell ref="A11:B11"/>
    <mergeCell ref="D11:G11"/>
    <mergeCell ref="F1:G1"/>
    <mergeCell ref="F2:G2"/>
    <mergeCell ref="C3:G3"/>
    <mergeCell ref="C5:G5"/>
    <mergeCell ref="A7:B7"/>
    <mergeCell ref="D7:G7"/>
  </mergeCells>
  <pageMargins left="0.34" right="0.35" top="0.26" bottom="0.26" header="0.16" footer="0.16"/>
  <pageSetup scale="9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view="pageBreakPreview" topLeftCell="A12" zoomScaleSheetLayoutView="100" workbookViewId="0">
      <selection activeCell="D22" sqref="D22:E22"/>
    </sheetView>
  </sheetViews>
  <sheetFormatPr defaultColWidth="9.140625" defaultRowHeight="15.75" x14ac:dyDescent="0.25"/>
  <cols>
    <col min="1" max="1" width="2.7109375" style="24" bestFit="1" customWidth="1"/>
    <col min="2" max="2" width="3.140625" style="24" customWidth="1"/>
    <col min="3" max="3" width="46.140625" style="4" customWidth="1"/>
    <col min="4" max="5" width="6.7109375" style="4" customWidth="1"/>
    <col min="6" max="6" width="16.28515625" style="36" customWidth="1"/>
    <col min="7" max="7" width="17" style="36" customWidth="1"/>
    <col min="8" max="8" width="9.140625" style="4"/>
    <col min="9" max="9" width="11.42578125" style="4" customWidth="1"/>
    <col min="10" max="16384" width="9.140625" style="4"/>
  </cols>
  <sheetData>
    <row r="1" spans="1:8" x14ac:dyDescent="0.25">
      <c r="F1" s="145" t="s">
        <v>4</v>
      </c>
      <c r="G1" s="145"/>
    </row>
    <row r="2" spans="1:8" x14ac:dyDescent="0.25">
      <c r="F2" s="145" t="s">
        <v>78</v>
      </c>
      <c r="G2" s="145"/>
    </row>
    <row r="3" spans="1:8" ht="33" customHeight="1" x14ac:dyDescent="0.25">
      <c r="C3" s="146" t="s">
        <v>32</v>
      </c>
      <c r="D3" s="147"/>
      <c r="E3" s="147"/>
      <c r="F3" s="147"/>
      <c r="G3" s="147"/>
    </row>
    <row r="4" spans="1:8" ht="10.5" customHeight="1" x14ac:dyDescent="0.25">
      <c r="C4" s="13"/>
      <c r="D4" s="24"/>
      <c r="E4" s="24"/>
    </row>
    <row r="5" spans="1:8" ht="33" customHeight="1" x14ac:dyDescent="0.25">
      <c r="C5" s="146" t="s">
        <v>33</v>
      </c>
      <c r="D5" s="146"/>
      <c r="E5" s="146"/>
      <c r="F5" s="146"/>
      <c r="G5" s="146"/>
    </row>
    <row r="6" spans="1:8" ht="9.75" customHeight="1" x14ac:dyDescent="0.25"/>
    <row r="7" spans="1:8" ht="22.5" customHeight="1" x14ac:dyDescent="0.25">
      <c r="A7" s="130">
        <v>1</v>
      </c>
      <c r="B7" s="130"/>
      <c r="C7" s="2" t="s">
        <v>0</v>
      </c>
      <c r="D7" s="148" t="s">
        <v>117</v>
      </c>
      <c r="E7" s="148"/>
      <c r="F7" s="148"/>
      <c r="G7" s="148"/>
      <c r="H7" s="7"/>
    </row>
    <row r="8" spans="1:8" ht="9.75" customHeight="1" x14ac:dyDescent="0.25">
      <c r="A8" s="23"/>
      <c r="B8" s="23"/>
      <c r="C8" s="2"/>
      <c r="D8" s="130"/>
      <c r="E8" s="130"/>
      <c r="F8" s="130"/>
      <c r="G8" s="130"/>
      <c r="H8" s="7"/>
    </row>
    <row r="9" spans="1:8" ht="63.75" customHeight="1" x14ac:dyDescent="0.25">
      <c r="A9" s="130">
        <v>2</v>
      </c>
      <c r="B9" s="130"/>
      <c r="C9" s="2" t="s">
        <v>1</v>
      </c>
      <c r="D9" s="149" t="s">
        <v>76</v>
      </c>
      <c r="E9" s="149"/>
      <c r="F9" s="149"/>
      <c r="G9" s="149"/>
      <c r="H9" s="7"/>
    </row>
    <row r="10" spans="1:8" ht="9.75" customHeight="1" x14ac:dyDescent="0.25">
      <c r="A10" s="23"/>
      <c r="B10" s="23"/>
      <c r="C10" s="2"/>
      <c r="D10" s="130"/>
      <c r="E10" s="130"/>
      <c r="F10" s="130"/>
      <c r="G10" s="130"/>
      <c r="H10" s="7"/>
    </row>
    <row r="11" spans="1:8" ht="21" customHeight="1" x14ac:dyDescent="0.25">
      <c r="A11" s="130">
        <v>3</v>
      </c>
      <c r="B11" s="130"/>
      <c r="C11" s="2" t="s">
        <v>2</v>
      </c>
      <c r="D11" s="150" t="s">
        <v>54</v>
      </c>
      <c r="E11" s="150"/>
      <c r="F11" s="150"/>
      <c r="G11" s="150"/>
      <c r="H11" s="7"/>
    </row>
    <row r="12" spans="1:8" ht="8.25" customHeight="1" x14ac:dyDescent="0.25">
      <c r="A12" s="23"/>
      <c r="B12" s="23"/>
      <c r="C12" s="2"/>
      <c r="D12" s="21"/>
      <c r="E12" s="21"/>
      <c r="F12" s="34"/>
      <c r="G12" s="34"/>
      <c r="H12" s="7"/>
    </row>
    <row r="13" spans="1:8" ht="21" customHeight="1" x14ac:dyDescent="0.25">
      <c r="A13" s="130">
        <v>4</v>
      </c>
      <c r="B13" s="130"/>
      <c r="C13" s="2" t="s">
        <v>39</v>
      </c>
      <c r="D13" s="131"/>
      <c r="E13" s="131"/>
      <c r="F13" s="131"/>
      <c r="G13" s="131"/>
      <c r="H13" s="7"/>
    </row>
    <row r="14" spans="1:8" ht="21" customHeight="1" x14ac:dyDescent="0.25">
      <c r="A14" s="23"/>
      <c r="B14" s="23"/>
      <c r="C14" s="2"/>
      <c r="D14" s="134" t="s">
        <v>42</v>
      </c>
      <c r="E14" s="135"/>
      <c r="F14" s="37" t="s">
        <v>35</v>
      </c>
      <c r="G14" s="37" t="s">
        <v>40</v>
      </c>
      <c r="H14" s="7"/>
    </row>
    <row r="15" spans="1:8" ht="9.75" customHeight="1" x14ac:dyDescent="0.25">
      <c r="A15" s="23"/>
      <c r="B15" s="23"/>
      <c r="C15" s="2"/>
    </row>
    <row r="16" spans="1:8" ht="18.75" customHeight="1" x14ac:dyDescent="0.25">
      <c r="A16" s="23"/>
      <c r="B16" s="23"/>
      <c r="C16" s="2" t="s">
        <v>5</v>
      </c>
      <c r="D16" s="134">
        <v>19.138000000000002</v>
      </c>
      <c r="E16" s="135"/>
      <c r="F16" s="61">
        <v>2</v>
      </c>
      <c r="G16" s="37">
        <f>D16+F16</f>
        <v>21.138000000000002</v>
      </c>
    </row>
    <row r="17" spans="1:11" ht="10.5" customHeight="1" x14ac:dyDescent="0.25">
      <c r="A17" s="23"/>
      <c r="B17" s="23"/>
      <c r="C17" s="2"/>
      <c r="D17" s="130"/>
      <c r="E17" s="130"/>
      <c r="F17" s="130"/>
      <c r="G17" s="130"/>
    </row>
    <row r="18" spans="1:11" ht="21" customHeight="1" x14ac:dyDescent="0.25">
      <c r="A18" s="23"/>
      <c r="B18" s="23"/>
      <c r="C18" s="2" t="s">
        <v>6</v>
      </c>
      <c r="D18" s="151">
        <f>4.785+4.785+4.785</f>
        <v>14.355</v>
      </c>
      <c r="E18" s="152"/>
      <c r="F18" s="61">
        <v>0</v>
      </c>
      <c r="G18" s="61">
        <f>D18+F18</f>
        <v>14.355</v>
      </c>
    </row>
    <row r="19" spans="1:11" ht="8.25" customHeight="1" x14ac:dyDescent="0.25">
      <c r="A19" s="23"/>
      <c r="B19" s="23"/>
      <c r="C19" s="2"/>
      <c r="D19" s="158"/>
      <c r="E19" s="158"/>
      <c r="F19" s="158"/>
      <c r="G19" s="158"/>
    </row>
    <row r="20" spans="1:11" ht="21" customHeight="1" x14ac:dyDescent="0.25">
      <c r="A20" s="23"/>
      <c r="B20" s="23"/>
      <c r="C20" s="2" t="s">
        <v>7</v>
      </c>
      <c r="D20" s="159">
        <v>4.7949999999999999</v>
      </c>
      <c r="E20" s="160"/>
      <c r="F20" s="62">
        <v>0</v>
      </c>
      <c r="G20" s="62">
        <f>D20+F20</f>
        <v>4.7949999999999999</v>
      </c>
    </row>
    <row r="21" spans="1:11" ht="7.5" customHeight="1" x14ac:dyDescent="0.25">
      <c r="A21" s="23"/>
      <c r="B21" s="23"/>
      <c r="C21" s="2"/>
      <c r="D21" s="158"/>
      <c r="E21" s="158"/>
      <c r="F21" s="158"/>
      <c r="G21" s="158"/>
    </row>
    <row r="22" spans="1:11" ht="21" customHeight="1" x14ac:dyDescent="0.25">
      <c r="A22" s="23"/>
      <c r="B22" s="23"/>
      <c r="C22" s="2" t="s">
        <v>8</v>
      </c>
      <c r="D22" s="151">
        <f>35.527+15.336+4.785+4.773+4.795</f>
        <v>65.215999999999994</v>
      </c>
      <c r="E22" s="169"/>
      <c r="F22" s="61">
        <f>1.29+1.842</f>
        <v>3.1320000000000001</v>
      </c>
      <c r="G22" s="61">
        <f>D22+F22</f>
        <v>68.347999999999999</v>
      </c>
      <c r="H22" s="39"/>
    </row>
    <row r="23" spans="1:11" ht="9" customHeight="1" x14ac:dyDescent="0.25">
      <c r="A23" s="23"/>
      <c r="B23" s="23"/>
      <c r="C23" s="2"/>
      <c r="D23" s="2"/>
    </row>
    <row r="24" spans="1:11" ht="21.75" customHeight="1" x14ac:dyDescent="0.25">
      <c r="A24" s="130">
        <v>5</v>
      </c>
      <c r="B24" s="130"/>
      <c r="C24" s="9" t="s">
        <v>9</v>
      </c>
      <c r="D24" s="9"/>
      <c r="E24" s="6"/>
      <c r="K24" s="39"/>
    </row>
    <row r="25" spans="1:11" x14ac:dyDescent="0.25">
      <c r="C25" s="129" t="s">
        <v>10</v>
      </c>
      <c r="D25" s="129"/>
      <c r="E25" s="129"/>
      <c r="F25" s="129"/>
      <c r="G25" s="129"/>
    </row>
    <row r="26" spans="1:11" s="11" customFormat="1" ht="27" customHeight="1" x14ac:dyDescent="0.25">
      <c r="A26" s="123" t="s">
        <v>11</v>
      </c>
      <c r="B26" s="123"/>
      <c r="C26" s="14" t="s">
        <v>12</v>
      </c>
      <c r="D26" s="124" t="s">
        <v>13</v>
      </c>
      <c r="E26" s="125"/>
      <c r="F26" s="14" t="s">
        <v>14</v>
      </c>
      <c r="G26" s="14" t="s">
        <v>15</v>
      </c>
    </row>
    <row r="27" spans="1:11" s="11" customFormat="1" ht="15" x14ac:dyDescent="0.25">
      <c r="A27" s="170">
        <v>1</v>
      </c>
      <c r="B27" s="171"/>
      <c r="C27" s="88" t="s">
        <v>174</v>
      </c>
      <c r="D27" s="172" t="s">
        <v>151</v>
      </c>
      <c r="E27" s="173"/>
      <c r="F27" s="89">
        <v>3099.24</v>
      </c>
      <c r="G27" s="87"/>
    </row>
    <row r="28" spans="1:11" s="11" customFormat="1" ht="15" x14ac:dyDescent="0.25">
      <c r="A28" s="170">
        <v>2</v>
      </c>
      <c r="B28" s="171"/>
      <c r="C28" s="88" t="s">
        <v>175</v>
      </c>
      <c r="D28" s="172" t="s">
        <v>151</v>
      </c>
      <c r="E28" s="173"/>
      <c r="F28" s="89">
        <v>109.2</v>
      </c>
      <c r="G28" s="87"/>
    </row>
    <row r="29" spans="1:11" s="11" customFormat="1" ht="15" x14ac:dyDescent="0.25">
      <c r="A29" s="170">
        <v>3</v>
      </c>
      <c r="B29" s="171"/>
      <c r="C29" s="88" t="s">
        <v>176</v>
      </c>
      <c r="D29" s="172" t="s">
        <v>163</v>
      </c>
      <c r="E29" s="173"/>
      <c r="F29" s="89">
        <v>61842.5</v>
      </c>
      <c r="G29" s="87"/>
    </row>
    <row r="30" spans="1:11" s="11" customFormat="1" ht="15" x14ac:dyDescent="0.25">
      <c r="A30" s="172">
        <v>4</v>
      </c>
      <c r="B30" s="173"/>
      <c r="C30" s="88" t="s">
        <v>177</v>
      </c>
      <c r="D30" s="172" t="s">
        <v>163</v>
      </c>
      <c r="E30" s="173"/>
      <c r="F30" s="89">
        <v>15444</v>
      </c>
      <c r="G30" s="87"/>
    </row>
    <row r="31" spans="1:11" s="11" customFormat="1" ht="15" x14ac:dyDescent="0.25">
      <c r="A31" s="172">
        <v>5</v>
      </c>
      <c r="B31" s="173"/>
      <c r="C31" s="88" t="s">
        <v>178</v>
      </c>
      <c r="D31" s="172" t="s">
        <v>179</v>
      </c>
      <c r="E31" s="173"/>
      <c r="F31" s="89">
        <v>5200</v>
      </c>
      <c r="G31" s="87"/>
    </row>
    <row r="32" spans="1:11" s="11" customFormat="1" ht="15" x14ac:dyDescent="0.25">
      <c r="A32" s="113"/>
      <c r="B32" s="113"/>
      <c r="C32" s="77"/>
      <c r="D32" s="113"/>
      <c r="E32" s="114"/>
      <c r="F32" s="115"/>
      <c r="G32" s="116"/>
    </row>
    <row r="33" spans="1:7" ht="19.5" customHeight="1" x14ac:dyDescent="0.25">
      <c r="A33" s="120">
        <v>6</v>
      </c>
      <c r="B33" s="120"/>
      <c r="C33" s="4" t="s">
        <v>16</v>
      </c>
      <c r="E33" s="153"/>
      <c r="F33" s="153"/>
      <c r="G33" s="153"/>
    </row>
    <row r="34" spans="1:7" ht="19.5" customHeight="1" x14ac:dyDescent="0.25">
      <c r="E34" s="126"/>
      <c r="F34" s="126"/>
      <c r="G34" s="126"/>
    </row>
    <row r="35" spans="1:7" ht="19.5" customHeight="1" x14ac:dyDescent="0.25">
      <c r="E35" s="126"/>
      <c r="F35" s="126"/>
      <c r="G35" s="126"/>
    </row>
    <row r="37" spans="1:7" x14ac:dyDescent="0.25">
      <c r="A37" s="120">
        <v>7</v>
      </c>
      <c r="B37" s="120"/>
      <c r="C37" s="121" t="s">
        <v>24</v>
      </c>
      <c r="D37" s="121"/>
      <c r="E37" s="121"/>
      <c r="F37" s="121"/>
      <c r="G37" s="121"/>
    </row>
    <row r="38" spans="1:7" ht="9" customHeight="1" thickBot="1" x14ac:dyDescent="0.3">
      <c r="C38" s="8"/>
      <c r="D38" s="8"/>
    </row>
    <row r="39" spans="1:7" ht="17.25" thickTop="1" thickBot="1" x14ac:dyDescent="0.3">
      <c r="B39" s="10"/>
      <c r="C39" s="4" t="s">
        <v>17</v>
      </c>
      <c r="E39" s="10"/>
      <c r="F39" s="118" t="s">
        <v>25</v>
      </c>
      <c r="G39" s="119"/>
    </row>
    <row r="40" spans="1:7" ht="17.25" thickTop="1" thickBot="1" x14ac:dyDescent="0.3">
      <c r="B40" s="10"/>
      <c r="C40" s="4" t="s">
        <v>18</v>
      </c>
      <c r="E40" s="10"/>
      <c r="F40" s="118" t="s">
        <v>26</v>
      </c>
      <c r="G40" s="119"/>
    </row>
    <row r="41" spans="1:7" ht="17.25" thickTop="1" thickBot="1" x14ac:dyDescent="0.3">
      <c r="B41" s="10"/>
      <c r="C41" s="118" t="s">
        <v>19</v>
      </c>
      <c r="D41" s="122"/>
      <c r="E41" s="10"/>
      <c r="F41" s="118" t="s">
        <v>27</v>
      </c>
      <c r="G41" s="119"/>
    </row>
    <row r="42" spans="1:7" ht="17.25" thickTop="1" thickBot="1" x14ac:dyDescent="0.3">
      <c r="B42" s="10"/>
      <c r="C42" s="4" t="s">
        <v>20</v>
      </c>
      <c r="E42" s="10"/>
      <c r="F42" s="118" t="s">
        <v>28</v>
      </c>
      <c r="G42" s="119"/>
    </row>
    <row r="43" spans="1:7" ht="17.25" thickTop="1" thickBot="1" x14ac:dyDescent="0.3">
      <c r="B43" s="10"/>
      <c r="C43" s="4" t="s">
        <v>21</v>
      </c>
      <c r="E43" s="10"/>
      <c r="F43" s="118" t="s">
        <v>29</v>
      </c>
      <c r="G43" s="119"/>
    </row>
    <row r="44" spans="1:7" ht="17.25" thickTop="1" thickBot="1" x14ac:dyDescent="0.3">
      <c r="B44" s="10"/>
      <c r="C44" s="4" t="s">
        <v>22</v>
      </c>
      <c r="E44" s="10"/>
      <c r="F44" s="118" t="s">
        <v>30</v>
      </c>
      <c r="G44" s="119"/>
    </row>
    <row r="45" spans="1:7" ht="17.25" thickTop="1" thickBot="1" x14ac:dyDescent="0.3">
      <c r="B45" s="10"/>
      <c r="C45" s="4" t="s">
        <v>23</v>
      </c>
      <c r="E45" s="10"/>
      <c r="F45" s="118" t="s">
        <v>31</v>
      </c>
      <c r="G45" s="119"/>
    </row>
    <row r="46" spans="1:7" ht="16.5" thickTop="1" x14ac:dyDescent="0.25"/>
  </sheetData>
  <mergeCells count="50">
    <mergeCell ref="A11:B11"/>
    <mergeCell ref="D11:G11"/>
    <mergeCell ref="C25:G25"/>
    <mergeCell ref="A13:B13"/>
    <mergeCell ref="D13:G13"/>
    <mergeCell ref="D14:E14"/>
    <mergeCell ref="D16:E16"/>
    <mergeCell ref="D17:G17"/>
    <mergeCell ref="D18:E18"/>
    <mergeCell ref="D19:G19"/>
    <mergeCell ref="D21:G21"/>
    <mergeCell ref="A24:B24"/>
    <mergeCell ref="D20:E20"/>
    <mergeCell ref="D22:E22"/>
    <mergeCell ref="A7:B7"/>
    <mergeCell ref="D7:G7"/>
    <mergeCell ref="D8:G8"/>
    <mergeCell ref="A9:B9"/>
    <mergeCell ref="D9:G9"/>
    <mergeCell ref="F1:G1"/>
    <mergeCell ref="F2:G2"/>
    <mergeCell ref="C3:G3"/>
    <mergeCell ref="C5:G5"/>
    <mergeCell ref="D10:G10"/>
    <mergeCell ref="A26:B26"/>
    <mergeCell ref="D26:E26"/>
    <mergeCell ref="E35:G35"/>
    <mergeCell ref="A33:B33"/>
    <mergeCell ref="E33:G33"/>
    <mergeCell ref="E34:G34"/>
    <mergeCell ref="A27:B27"/>
    <mergeCell ref="D27:E27"/>
    <mergeCell ref="D28:E28"/>
    <mergeCell ref="A28:B28"/>
    <mergeCell ref="A29:B29"/>
    <mergeCell ref="D29:E29"/>
    <mergeCell ref="A30:B30"/>
    <mergeCell ref="D30:E30"/>
    <mergeCell ref="A31:B31"/>
    <mergeCell ref="D31:E31"/>
    <mergeCell ref="F42:G42"/>
    <mergeCell ref="F43:G43"/>
    <mergeCell ref="F44:G44"/>
    <mergeCell ref="F45:G45"/>
    <mergeCell ref="A37:B37"/>
    <mergeCell ref="C37:G37"/>
    <mergeCell ref="F39:G39"/>
    <mergeCell ref="F40:G40"/>
    <mergeCell ref="C41:D41"/>
    <mergeCell ref="F41:G41"/>
  </mergeCells>
  <pageMargins left="0.34" right="0.35" top="0.26" bottom="0.26" header="0.16" footer="0.16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44</vt:i4>
      </vt:variant>
      <vt:variant>
        <vt:lpstr>Named Ranges</vt:lpstr>
      </vt:variant>
      <vt:variant>
        <vt:i4>9</vt:i4>
      </vt:variant>
    </vt:vector>
  </HeadingPairs>
  <TitlesOfParts>
    <vt:vector size="53" baseType="lpstr">
      <vt:lpstr>62.</vt:lpstr>
      <vt:lpstr>63</vt:lpstr>
      <vt:lpstr>64.</vt:lpstr>
      <vt:lpstr>65.</vt:lpstr>
      <vt:lpstr>66.</vt:lpstr>
      <vt:lpstr>67.</vt:lpstr>
      <vt:lpstr>68.</vt:lpstr>
      <vt:lpstr>69.</vt:lpstr>
      <vt:lpstr>70.</vt:lpstr>
      <vt:lpstr>71.</vt:lpstr>
      <vt:lpstr>72.</vt:lpstr>
      <vt:lpstr>73.</vt:lpstr>
      <vt:lpstr>74.</vt:lpstr>
      <vt:lpstr>75.</vt:lpstr>
      <vt:lpstr>76.</vt:lpstr>
      <vt:lpstr>77.</vt:lpstr>
      <vt:lpstr>78</vt:lpstr>
      <vt:lpstr>79..</vt:lpstr>
      <vt:lpstr>80.</vt:lpstr>
      <vt:lpstr>81.</vt:lpstr>
      <vt:lpstr>82.</vt:lpstr>
      <vt:lpstr>83.</vt:lpstr>
      <vt:lpstr>84.</vt:lpstr>
      <vt:lpstr>85.</vt:lpstr>
      <vt:lpstr>86.</vt:lpstr>
      <vt:lpstr>87.</vt:lpstr>
      <vt:lpstr>88.</vt:lpstr>
      <vt:lpstr>89.</vt:lpstr>
      <vt:lpstr>90.</vt:lpstr>
      <vt:lpstr>91.</vt:lpstr>
      <vt:lpstr>92.</vt:lpstr>
      <vt:lpstr>93.</vt:lpstr>
      <vt:lpstr>94.</vt:lpstr>
      <vt:lpstr>95.</vt:lpstr>
      <vt:lpstr>96.</vt:lpstr>
      <vt:lpstr>97.</vt:lpstr>
      <vt:lpstr>98.</vt:lpstr>
      <vt:lpstr>99.</vt:lpstr>
      <vt:lpstr>100.</vt:lpstr>
      <vt:lpstr>101</vt:lpstr>
      <vt:lpstr>102</vt:lpstr>
      <vt:lpstr>103</vt:lpstr>
      <vt:lpstr>104</vt:lpstr>
      <vt:lpstr>105</vt:lpstr>
      <vt:lpstr>'64.'!Print_Area</vt:lpstr>
      <vt:lpstr>'65.'!Print_Area</vt:lpstr>
      <vt:lpstr>'66.'!Print_Area</vt:lpstr>
      <vt:lpstr>'69.'!Print_Area</vt:lpstr>
      <vt:lpstr>'71.'!Print_Area</vt:lpstr>
      <vt:lpstr>'76.'!Print_Area</vt:lpstr>
      <vt:lpstr>'77.'!Print_Area</vt:lpstr>
      <vt:lpstr>'79..'!Print_Area</vt:lpstr>
      <vt:lpstr>'94.'!Print_Area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marvi</dc:creator>
  <cp:lastModifiedBy>Windows User</cp:lastModifiedBy>
  <cp:lastPrinted>2020-11-12T07:37:38Z</cp:lastPrinted>
  <dcterms:created xsi:type="dcterms:W3CDTF">2019-07-24T08:35:33Z</dcterms:created>
  <dcterms:modified xsi:type="dcterms:W3CDTF">2020-11-12T11:07:39Z</dcterms:modified>
</cp:coreProperties>
</file>